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20" windowHeight="7755" firstSheet="1" activeTab="2"/>
  </bookViews>
  <sheets>
    <sheet name="Форма Расчет уч.нагр. кафедры" sheetId="10" r:id="rId1"/>
    <sheet name="Пример 1 Расчет уч.нагр. каф." sheetId="8" r:id="rId2"/>
    <sheet name="Пример 2 Расчет уч.нагр. каф." sheetId="7" r:id="rId3"/>
    <sheet name="Сведения о план. нагрузке" sheetId="12" r:id="rId4"/>
    <sheet name="Пример Сведения о план. нагруз." sheetId="11" r:id="rId5"/>
    <sheet name="Распред. уч. нагр. кафедры" sheetId="14" r:id="rId6"/>
    <sheet name="Пример Распред. уч. нагр. каф " sheetId="13" r:id="rId7"/>
    <sheet name="Отчет " sheetId="16" r:id="rId8"/>
    <sheet name="Пример Отчет" sheetId="5" r:id="rId9"/>
    <sheet name="Лист1" sheetId="2" r:id="rId10"/>
  </sheets>
  <definedNames>
    <definedName name="_xlnm._FilterDatabase" localSheetId="1" hidden="1">'Пример 1 Расчет уч.нагр. каф.'!$A$2:$V$37</definedName>
    <definedName name="_xlnm._FilterDatabase" localSheetId="2" hidden="1">'Пример 2 Расчет уч.нагр. каф.'!$A$2:$V$37</definedName>
    <definedName name="_xlnm._FilterDatabase" localSheetId="0" hidden="1">'Форма Расчет уч.нагр. кафедры'!$A$2:$V$2</definedName>
  </definedNames>
  <calcPr calcId="125725"/>
</workbook>
</file>

<file path=xl/calcChain.xml><?xml version="1.0" encoding="utf-8"?>
<calcChain xmlns="http://schemas.openxmlformats.org/spreadsheetml/2006/main">
  <c r="K14" i="12"/>
  <c r="J14"/>
  <c r="I14"/>
  <c r="J11"/>
  <c r="J15" s="1"/>
  <c r="U10"/>
  <c r="D6" i="14"/>
  <c r="F6"/>
  <c r="G6"/>
  <c r="H6"/>
  <c r="I6"/>
  <c r="J6"/>
  <c r="K6"/>
  <c r="L6"/>
  <c r="M6"/>
  <c r="N6"/>
  <c r="O6"/>
  <c r="P6"/>
  <c r="Q6"/>
  <c r="R7"/>
  <c r="R8"/>
  <c r="D50"/>
  <c r="D34"/>
  <c r="R6" l="1"/>
  <c r="G50" l="1"/>
  <c r="H50"/>
  <c r="I50"/>
  <c r="J50"/>
  <c r="K50"/>
  <c r="L50"/>
  <c r="M50"/>
  <c r="N50"/>
  <c r="O50"/>
  <c r="P50"/>
  <c r="Q50"/>
  <c r="F50"/>
  <c r="G34"/>
  <c r="H34"/>
  <c r="I34"/>
  <c r="J34"/>
  <c r="K34"/>
  <c r="L34"/>
  <c r="M34"/>
  <c r="N34"/>
  <c r="O34"/>
  <c r="P34"/>
  <c r="Q34"/>
  <c r="F34"/>
  <c r="R32"/>
  <c r="R33" s="1"/>
  <c r="R31"/>
  <c r="R29"/>
  <c r="R28"/>
  <c r="R26"/>
  <c r="R25"/>
  <c r="R48"/>
  <c r="R47"/>
  <c r="R45"/>
  <c r="R44"/>
  <c r="R42"/>
  <c r="R41"/>
  <c r="G57"/>
  <c r="H57"/>
  <c r="I57"/>
  <c r="J57"/>
  <c r="K57"/>
  <c r="L57"/>
  <c r="M57"/>
  <c r="N57"/>
  <c r="O57"/>
  <c r="P57"/>
  <c r="Q57"/>
  <c r="F57"/>
  <c r="R23"/>
  <c r="R22"/>
  <c r="R20"/>
  <c r="R19"/>
  <c r="R17"/>
  <c r="R16"/>
  <c r="R14"/>
  <c r="R13"/>
  <c r="R35"/>
  <c r="R36"/>
  <c r="N11" i="11"/>
  <c r="L11"/>
  <c r="U24" i="7"/>
  <c r="U23"/>
  <c r="U22"/>
  <c r="U21"/>
  <c r="U20"/>
  <c r="U19"/>
  <c r="U18"/>
  <c r="U28"/>
  <c r="U27"/>
  <c r="U26"/>
  <c r="N6"/>
  <c r="L6"/>
  <c r="L5"/>
  <c r="U24" i="8"/>
  <c r="U23"/>
  <c r="U22"/>
  <c r="U21"/>
  <c r="U20"/>
  <c r="U19"/>
  <c r="U18"/>
  <c r="U17"/>
  <c r="U16"/>
  <c r="U15"/>
  <c r="U14"/>
  <c r="U13"/>
  <c r="L30"/>
  <c r="N6"/>
  <c r="L6"/>
  <c r="L5"/>
  <c r="N13" i="10"/>
  <c r="N14"/>
  <c r="N12"/>
  <c r="L9"/>
  <c r="U9" s="1"/>
  <c r="N9"/>
  <c r="L5"/>
  <c r="N5"/>
  <c r="N15" s="1"/>
  <c r="N10"/>
  <c r="N8"/>
  <c r="U8" s="1"/>
  <c r="N6"/>
  <c r="U6" s="1"/>
  <c r="N4"/>
  <c r="L13"/>
  <c r="L14"/>
  <c r="U14" s="1"/>
  <c r="L12"/>
  <c r="L10"/>
  <c r="U10" s="1"/>
  <c r="L8"/>
  <c r="L6"/>
  <c r="L4"/>
  <c r="L15" s="1"/>
  <c r="U12"/>
  <c r="U13"/>
  <c r="J15"/>
  <c r="K15"/>
  <c r="M15"/>
  <c r="O15"/>
  <c r="P15"/>
  <c r="Q15"/>
  <c r="R15"/>
  <c r="S15"/>
  <c r="T15"/>
  <c r="I15"/>
  <c r="U5" l="1"/>
  <c r="R30" i="14"/>
  <c r="R27"/>
  <c r="R49"/>
  <c r="R46"/>
  <c r="R43"/>
  <c r="R34"/>
  <c r="R24"/>
  <c r="R21"/>
  <c r="R18"/>
  <c r="R15"/>
  <c r="Q3" i="16"/>
  <c r="P26"/>
  <c r="O26"/>
  <c r="N26"/>
  <c r="M26"/>
  <c r="L26"/>
  <c r="K26"/>
  <c r="J26"/>
  <c r="I26"/>
  <c r="H26"/>
  <c r="G26"/>
  <c r="F26"/>
  <c r="E26"/>
  <c r="D26"/>
  <c r="Q25"/>
  <c r="Q24"/>
  <c r="Q23"/>
  <c r="Q22"/>
  <c r="Q21"/>
  <c r="Q26" s="1"/>
  <c r="P20"/>
  <c r="O20"/>
  <c r="N20"/>
  <c r="M20"/>
  <c r="L20"/>
  <c r="K20"/>
  <c r="J20"/>
  <c r="I20"/>
  <c r="H20"/>
  <c r="G20"/>
  <c r="F20"/>
  <c r="E20"/>
  <c r="D20"/>
  <c r="Q19"/>
  <c r="Q18"/>
  <c r="Q17"/>
  <c r="Q16"/>
  <c r="Q15"/>
  <c r="P14"/>
  <c r="O14"/>
  <c r="N14"/>
  <c r="M14"/>
  <c r="L14"/>
  <c r="K14"/>
  <c r="J14"/>
  <c r="I14"/>
  <c r="H14"/>
  <c r="G14"/>
  <c r="F14"/>
  <c r="E14"/>
  <c r="D14"/>
  <c r="Q13"/>
  <c r="Q12"/>
  <c r="Q11"/>
  <c r="Q10"/>
  <c r="Q9"/>
  <c r="Q14" s="1"/>
  <c r="P8"/>
  <c r="P27" s="1"/>
  <c r="O8"/>
  <c r="N8"/>
  <c r="M8"/>
  <c r="M27" s="1"/>
  <c r="L8"/>
  <c r="L27" s="1"/>
  <c r="K8"/>
  <c r="J8"/>
  <c r="I8"/>
  <c r="I27" s="1"/>
  <c r="H8"/>
  <c r="H27" s="1"/>
  <c r="G8"/>
  <c r="F8"/>
  <c r="E8"/>
  <c r="E27" s="1"/>
  <c r="D8"/>
  <c r="D27" s="1"/>
  <c r="Q7"/>
  <c r="Q6"/>
  <c r="Q5"/>
  <c r="Q4"/>
  <c r="G27" l="1"/>
  <c r="K27"/>
  <c r="O27"/>
  <c r="Q20"/>
  <c r="F27"/>
  <c r="Q27" s="1"/>
  <c r="J27"/>
  <c r="N27"/>
  <c r="Q8"/>
  <c r="Q22" i="5"/>
  <c r="Q23"/>
  <c r="Q24"/>
  <c r="Q25"/>
  <c r="Q21"/>
  <c r="Q26" s="1"/>
  <c r="Q16"/>
  <c r="Q17"/>
  <c r="Q18"/>
  <c r="Q19"/>
  <c r="Q15"/>
  <c r="Q10"/>
  <c r="Q11"/>
  <c r="Q12"/>
  <c r="Q13"/>
  <c r="Q9"/>
  <c r="E26"/>
  <c r="F26"/>
  <c r="G26"/>
  <c r="H26"/>
  <c r="I26"/>
  <c r="J26"/>
  <c r="K26"/>
  <c r="L26"/>
  <c r="M26"/>
  <c r="N26"/>
  <c r="O26"/>
  <c r="P26"/>
  <c r="E20"/>
  <c r="F20"/>
  <c r="G20"/>
  <c r="H20"/>
  <c r="I20"/>
  <c r="J20"/>
  <c r="K20"/>
  <c r="L20"/>
  <c r="M20"/>
  <c r="N20"/>
  <c r="O20"/>
  <c r="P20"/>
  <c r="Q20"/>
  <c r="F14"/>
  <c r="G14"/>
  <c r="H14"/>
  <c r="I14"/>
  <c r="J14"/>
  <c r="K14"/>
  <c r="L14"/>
  <c r="M14"/>
  <c r="N14"/>
  <c r="O14"/>
  <c r="P14"/>
  <c r="Q14"/>
  <c r="E14"/>
  <c r="F8"/>
  <c r="G8"/>
  <c r="H8"/>
  <c r="H27" s="1"/>
  <c r="I8"/>
  <c r="J8"/>
  <c r="K8"/>
  <c r="L8"/>
  <c r="L27" s="1"/>
  <c r="M8"/>
  <c r="N8"/>
  <c r="O8"/>
  <c r="P8"/>
  <c r="P27" s="1"/>
  <c r="E8"/>
  <c r="D26"/>
  <c r="D20"/>
  <c r="D14"/>
  <c r="D8"/>
  <c r="D57" i="14"/>
  <c r="R55"/>
  <c r="R54"/>
  <c r="R52"/>
  <c r="R51"/>
  <c r="R39"/>
  <c r="R38"/>
  <c r="R37"/>
  <c r="R11"/>
  <c r="R10"/>
  <c r="R4"/>
  <c r="R5" s="1"/>
  <c r="R3"/>
  <c r="Q12" i="13"/>
  <c r="Q4" i="5"/>
  <c r="Q5"/>
  <c r="Q6"/>
  <c r="Q7"/>
  <c r="D27" l="1"/>
  <c r="M27"/>
  <c r="I27"/>
  <c r="N27"/>
  <c r="J27"/>
  <c r="F27"/>
  <c r="O27"/>
  <c r="K27"/>
  <c r="G27"/>
  <c r="R40" i="14"/>
  <c r="R56"/>
  <c r="R12"/>
  <c r="R53"/>
  <c r="K58"/>
  <c r="G58"/>
  <c r="R57"/>
  <c r="F58"/>
  <c r="J58"/>
  <c r="N58"/>
  <c r="P58"/>
  <c r="D58"/>
  <c r="Q58"/>
  <c r="R50"/>
  <c r="O58"/>
  <c r="M58"/>
  <c r="R9"/>
  <c r="H58"/>
  <c r="L58"/>
  <c r="I58"/>
  <c r="E27" i="5"/>
  <c r="Q8"/>
  <c r="Q3"/>
  <c r="R6" i="13"/>
  <c r="R7"/>
  <c r="Q33"/>
  <c r="P33"/>
  <c r="O33"/>
  <c r="N33"/>
  <c r="M33"/>
  <c r="L33"/>
  <c r="K33"/>
  <c r="J33"/>
  <c r="I33"/>
  <c r="H33"/>
  <c r="G33"/>
  <c r="F33"/>
  <c r="D33"/>
  <c r="R31"/>
  <c r="R30"/>
  <c r="R28"/>
  <c r="R27"/>
  <c r="R23"/>
  <c r="R24"/>
  <c r="Q26"/>
  <c r="P26"/>
  <c r="O26"/>
  <c r="N26"/>
  <c r="M26"/>
  <c r="L26"/>
  <c r="K26"/>
  <c r="J26"/>
  <c r="I26"/>
  <c r="H26"/>
  <c r="G26"/>
  <c r="F26"/>
  <c r="D26"/>
  <c r="R21"/>
  <c r="R20"/>
  <c r="R22" s="1"/>
  <c r="G19"/>
  <c r="H19"/>
  <c r="I19"/>
  <c r="J19"/>
  <c r="K19"/>
  <c r="L19"/>
  <c r="M19"/>
  <c r="N19"/>
  <c r="O19"/>
  <c r="P19"/>
  <c r="Q19"/>
  <c r="F19"/>
  <c r="D19"/>
  <c r="R17"/>
  <c r="R16"/>
  <c r="R14"/>
  <c r="R13"/>
  <c r="G12"/>
  <c r="H12"/>
  <c r="I12"/>
  <c r="J12"/>
  <c r="K12"/>
  <c r="L12"/>
  <c r="M12"/>
  <c r="N12"/>
  <c r="O12"/>
  <c r="P12"/>
  <c r="D12"/>
  <c r="F12"/>
  <c r="R10"/>
  <c r="R9"/>
  <c r="R4"/>
  <c r="R3"/>
  <c r="R5" l="1"/>
  <c r="R15"/>
  <c r="R32"/>
  <c r="R33"/>
  <c r="Q27" i="5"/>
  <c r="R11" i="13"/>
  <c r="R18"/>
  <c r="R29"/>
  <c r="R58" i="14"/>
  <c r="R25" i="13"/>
  <c r="R8"/>
  <c r="R12"/>
  <c r="R26"/>
  <c r="P34"/>
  <c r="N34"/>
  <c r="L34"/>
  <c r="J34"/>
  <c r="H34"/>
  <c r="D34"/>
  <c r="Q34"/>
  <c r="O34"/>
  <c r="M34"/>
  <c r="K34"/>
  <c r="I34"/>
  <c r="G34"/>
  <c r="F34"/>
  <c r="R19"/>
  <c r="T14" i="12"/>
  <c r="S14"/>
  <c r="R14"/>
  <c r="Q14"/>
  <c r="P14"/>
  <c r="O14"/>
  <c r="N14"/>
  <c r="M14"/>
  <c r="L14"/>
  <c r="U13"/>
  <c r="T11"/>
  <c r="S11"/>
  <c r="R11"/>
  <c r="Q11"/>
  <c r="P11"/>
  <c r="O11"/>
  <c r="N11"/>
  <c r="M11"/>
  <c r="L11"/>
  <c r="K11"/>
  <c r="I11"/>
  <c r="I15" s="1"/>
  <c r="U14" i="11"/>
  <c r="J28"/>
  <c r="K28"/>
  <c r="L28"/>
  <c r="M28"/>
  <c r="N28"/>
  <c r="O28"/>
  <c r="P28"/>
  <c r="Q28"/>
  <c r="R28"/>
  <c r="S28"/>
  <c r="T28"/>
  <c r="J18"/>
  <c r="K18"/>
  <c r="K29" s="1"/>
  <c r="L18"/>
  <c r="L29" s="1"/>
  <c r="M18"/>
  <c r="M29" s="1"/>
  <c r="N18"/>
  <c r="O18"/>
  <c r="O29" s="1"/>
  <c r="P18"/>
  <c r="P29" s="1"/>
  <c r="Q18"/>
  <c r="Q29" s="1"/>
  <c r="R18"/>
  <c r="S18"/>
  <c r="S29" s="1"/>
  <c r="T18"/>
  <c r="T29" s="1"/>
  <c r="I28"/>
  <c r="I18"/>
  <c r="U15" i="10"/>
  <c r="U11" i="11"/>
  <c r="U28" l="1"/>
  <c r="U18"/>
  <c r="R29"/>
  <c r="N29"/>
  <c r="J29"/>
  <c r="R15" i="12"/>
  <c r="N15"/>
  <c r="M15"/>
  <c r="Q15"/>
  <c r="L15"/>
  <c r="P15"/>
  <c r="T15"/>
  <c r="S15"/>
  <c r="K15"/>
  <c r="O15"/>
  <c r="U14"/>
  <c r="R34" i="13"/>
  <c r="U11" i="12"/>
  <c r="I29" i="11"/>
  <c r="U29" s="1"/>
  <c r="U4" i="10"/>
  <c r="U13" i="11"/>
  <c r="U17"/>
  <c r="U21"/>
  <c r="U24"/>
  <c r="U27"/>
  <c r="U26"/>
  <c r="U23"/>
  <c r="U20"/>
  <c r="U16"/>
  <c r="U10"/>
  <c r="I37" i="8"/>
  <c r="T37"/>
  <c r="S37"/>
  <c r="R37"/>
  <c r="Q37"/>
  <c r="P37"/>
  <c r="O37"/>
  <c r="N37"/>
  <c r="M37"/>
  <c r="L37"/>
  <c r="K37"/>
  <c r="J37"/>
  <c r="U37" s="1"/>
  <c r="U36"/>
  <c r="U35"/>
  <c r="U34"/>
  <c r="U33"/>
  <c r="U32"/>
  <c r="U31"/>
  <c r="U30"/>
  <c r="U28"/>
  <c r="U27"/>
  <c r="U12"/>
  <c r="U11"/>
  <c r="U10"/>
  <c r="U26"/>
  <c r="U9"/>
  <c r="U8"/>
  <c r="U7"/>
  <c r="U6"/>
  <c r="U5"/>
  <c r="U4"/>
  <c r="U35" i="7"/>
  <c r="U36"/>
  <c r="U15"/>
  <c r="U12"/>
  <c r="U30"/>
  <c r="U31"/>
  <c r="U32"/>
  <c r="U33"/>
  <c r="U34"/>
  <c r="U10"/>
  <c r="U11"/>
  <c r="U4"/>
  <c r="U13"/>
  <c r="U14"/>
  <c r="U16"/>
  <c r="U17"/>
  <c r="U9"/>
  <c r="T37"/>
  <c r="S37"/>
  <c r="R37"/>
  <c r="Q37"/>
  <c r="P37"/>
  <c r="O37"/>
  <c r="N37"/>
  <c r="M37"/>
  <c r="L37"/>
  <c r="K37"/>
  <c r="J37"/>
  <c r="I37"/>
  <c r="U8"/>
  <c r="U7"/>
  <c r="U6"/>
  <c r="U5"/>
  <c r="U37" l="1"/>
  <c r="U15" i="12"/>
</calcChain>
</file>

<file path=xl/sharedStrings.xml><?xml version="1.0" encoding="utf-8"?>
<sst xmlns="http://schemas.openxmlformats.org/spreadsheetml/2006/main" count="618" uniqueCount="123">
  <si>
    <t>Институт</t>
  </si>
  <si>
    <t>Кафедра</t>
  </si>
  <si>
    <t>Фамилия</t>
  </si>
  <si>
    <t>Должность</t>
  </si>
  <si>
    <t>Имя</t>
  </si>
  <si>
    <t>Ставка</t>
  </si>
  <si>
    <t>Отчество</t>
  </si>
  <si>
    <t xml:space="preserve">Учебный год        </t>
  </si>
  <si>
    <t>Кол-во    групп</t>
  </si>
  <si>
    <t>Лекции</t>
  </si>
  <si>
    <t>Контр. работы</t>
  </si>
  <si>
    <t>Консуль-    тации</t>
  </si>
  <si>
    <t>Практика</t>
  </si>
  <si>
    <t>Всего</t>
  </si>
  <si>
    <t>Ф.И.О. преподавателя</t>
  </si>
  <si>
    <t>ст. преподаватель</t>
  </si>
  <si>
    <t>Ученая степень</t>
  </si>
  <si>
    <t xml:space="preserve">Сведения о планируемой учебной нагрузке </t>
  </si>
  <si>
    <t>Дисциплина/вид работы</t>
  </si>
  <si>
    <t>Семестр</t>
  </si>
  <si>
    <t>Штат./Совм.,работод.</t>
  </si>
  <si>
    <t>Всего за 1 семестр</t>
  </si>
  <si>
    <t>Всего за 2 семестр</t>
  </si>
  <si>
    <t>Курс</t>
  </si>
  <si>
    <t>Кол-во      студентов</t>
  </si>
  <si>
    <t>Аспирантура</t>
  </si>
  <si>
    <t>Кол-во недель</t>
  </si>
  <si>
    <t>Лабор. занятия</t>
  </si>
  <si>
    <t>Экзамены</t>
  </si>
  <si>
    <t>Курс.        работы/ НИР</t>
  </si>
  <si>
    <t>Итого за год</t>
  </si>
  <si>
    <t>профессор</t>
  </si>
  <si>
    <t>Практ. сем. занятия</t>
  </si>
  <si>
    <t>Рецензирование (маг.,спец.), экспертиза</t>
  </si>
  <si>
    <t>ГЭК</t>
  </si>
  <si>
    <t>Рук-во ОПОП</t>
  </si>
  <si>
    <t>N  п/п</t>
  </si>
  <si>
    <t xml:space="preserve">Всего </t>
  </si>
  <si>
    <t>доцент</t>
  </si>
  <si>
    <t>ассистент</t>
  </si>
  <si>
    <t>ИТОГО</t>
  </si>
  <si>
    <t>Причины изменения,  № протокола зас. каф.</t>
  </si>
  <si>
    <t>+ / -</t>
  </si>
  <si>
    <t>Подпись</t>
  </si>
  <si>
    <t>Заведующий кафедрой _______________________</t>
  </si>
  <si>
    <t>Директор  института _______________________</t>
  </si>
  <si>
    <t xml:space="preserve">Дисциплина / вид работы </t>
  </si>
  <si>
    <t>Расчет учебной нагрузки кафедры менеджмента института управления и региональной экономики на 2016/2017 учебный год</t>
  </si>
  <si>
    <t>Менеджмент</t>
  </si>
  <si>
    <t>Петров И.И.</t>
  </si>
  <si>
    <t>ИУРЭ</t>
  </si>
  <si>
    <t>Иванов И.И.</t>
  </si>
  <si>
    <t>Форма обучения</t>
  </si>
  <si>
    <t>ДО</t>
  </si>
  <si>
    <t>2-МТ</t>
  </si>
  <si>
    <t>Стратегический менеджмент</t>
  </si>
  <si>
    <t>ИМЭФ</t>
  </si>
  <si>
    <t>3-Эфк</t>
  </si>
  <si>
    <t>4-МТ</t>
  </si>
  <si>
    <t>Курсовая работа по направлению</t>
  </si>
  <si>
    <t>Зайцев И.И.</t>
  </si>
  <si>
    <t>Ушаков И.И.</t>
  </si>
  <si>
    <t>Хомяков И.И.</t>
  </si>
  <si>
    <t>Степанов И.И.</t>
  </si>
  <si>
    <t>Ворон И.И.</t>
  </si>
  <si>
    <t>Научно-исследовательская работа</t>
  </si>
  <si>
    <t>2-МТм</t>
  </si>
  <si>
    <t>ЗО</t>
  </si>
  <si>
    <t>ВКР бакалавров</t>
  </si>
  <si>
    <t>Магистратура</t>
  </si>
  <si>
    <t>ВКР специалистов</t>
  </si>
  <si>
    <t>ВКР магистров</t>
  </si>
  <si>
    <t>6-МТс</t>
  </si>
  <si>
    <t>Попов И.И.</t>
  </si>
  <si>
    <t>Защита ВКР бакалавров</t>
  </si>
  <si>
    <t>Государственный экзамен бакалавров</t>
  </si>
  <si>
    <t>Руководство ОПОП бакалавров</t>
  </si>
  <si>
    <t>Руководство ОПОП аспирантов</t>
  </si>
  <si>
    <t>Экономика и управление народным хозяйством</t>
  </si>
  <si>
    <t>08.00.05</t>
  </si>
  <si>
    <t>Педагогическая практика</t>
  </si>
  <si>
    <t>Научно-исследовательская практика</t>
  </si>
  <si>
    <t>НКР аспирантов</t>
  </si>
  <si>
    <t>Романов И.И.</t>
  </si>
  <si>
    <t>Пирогов И.И.</t>
  </si>
  <si>
    <t>Чиж И.И.</t>
  </si>
  <si>
    <t>Ухов И.И.</t>
  </si>
  <si>
    <t>3-МТ</t>
  </si>
  <si>
    <t>Учебная практика (с выездом с 06.06-10.06)</t>
  </si>
  <si>
    <t>5 раб.дн.</t>
  </si>
  <si>
    <t>Учебная практика (с 06.06-10.06)</t>
  </si>
  <si>
    <t>МТ</t>
  </si>
  <si>
    <t>Калиуш И.И.</t>
  </si>
  <si>
    <t>5 раб.дн</t>
  </si>
  <si>
    <t>Директор  института _______________________И.И.Усков</t>
  </si>
  <si>
    <t>Расчет учебной нагрузки кафедры __________________ института _______________________________________________________ на 2016/2017 учебный год</t>
  </si>
  <si>
    <t>Бакалавриат/Специалитет</t>
  </si>
  <si>
    <t>Рук-во ВКР, НКР</t>
  </si>
  <si>
    <t>УРЭ</t>
  </si>
  <si>
    <t xml:space="preserve">Иван </t>
  </si>
  <si>
    <t>Иванович</t>
  </si>
  <si>
    <t>штатный</t>
  </si>
  <si>
    <t>2016/2017</t>
  </si>
  <si>
    <t>Петров</t>
  </si>
  <si>
    <t>д.э.н.</t>
  </si>
  <si>
    <t>Рук-во ВКР,  НКР</t>
  </si>
  <si>
    <t>не  заполняется</t>
  </si>
  <si>
    <t>Заведующий кафедрой _______________________И.И. Васин</t>
  </si>
  <si>
    <t>Распределение учебной нагрузки кафедры менеджмента института управления и региональной экономики на 2016/2017 учебный год</t>
  </si>
  <si>
    <t>Отчет о выполнении учебной нагрузки за 1 семестр 2016/2017 учебный год кафедры менеджмента института управления и региональной экономики</t>
  </si>
  <si>
    <t>(+)150</t>
  </si>
  <si>
    <t>Бакалавриат/Специальность</t>
  </si>
  <si>
    <t>замещение (0,25 ст.) на время д/о Усковой И.И.; протокол №12 от 02.02.2017</t>
  </si>
  <si>
    <t>Баженов</t>
  </si>
  <si>
    <t>Пискунова</t>
  </si>
  <si>
    <t>Стризое</t>
  </si>
  <si>
    <t>ИЕН</t>
  </si>
  <si>
    <t>ФВ и ОТ</t>
  </si>
  <si>
    <t>Коваленко</t>
  </si>
  <si>
    <t>Татьяна</t>
  </si>
  <si>
    <t>Григорьевна</t>
  </si>
  <si>
    <t>д.пед.н</t>
  </si>
  <si>
    <t>2017/2018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</si>
</sst>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;[Red]0.00"/>
  </numFmts>
  <fonts count="8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31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0" fontId="2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2" fontId="2" fillId="0" borderId="12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2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28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2" fontId="2" fillId="0" borderId="35" xfId="0" applyNumberFormat="1" applyFont="1" applyFill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/>
    </xf>
    <xf numFmtId="2" fontId="2" fillId="0" borderId="41" xfId="0" applyNumberFormat="1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6" fillId="0" borderId="25" xfId="0" applyFont="1" applyFill="1" applyBorder="1" applyAlignment="1" applyProtection="1">
      <alignment horizontal="center" vertical="center" wrapText="1"/>
    </xf>
    <xf numFmtId="49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Protection="1"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3" fillId="2" borderId="16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Fill="1" applyBorder="1"/>
    <xf numFmtId="2" fontId="2" fillId="0" borderId="11" xfId="0" applyNumberFormat="1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1" xfId="0" applyFont="1" applyFill="1" applyBorder="1"/>
    <xf numFmtId="2" fontId="3" fillId="2" borderId="15" xfId="0" applyNumberFormat="1" applyFont="1" applyFill="1" applyBorder="1" applyAlignment="1">
      <alignment horizontal="right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165" fontId="3" fillId="2" borderId="39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6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0" borderId="3" xfId="0" applyNumberFormat="1" applyFont="1" applyBorder="1" applyAlignment="1" applyProtection="1">
      <alignment horizontal="right" vertical="center" wrapText="1"/>
      <protection locked="0"/>
    </xf>
    <xf numFmtId="165" fontId="2" fillId="0" borderId="28" xfId="0" applyNumberFormat="1" applyFont="1" applyFill="1" applyBorder="1" applyAlignment="1">
      <alignment horizontal="right" vertical="center"/>
    </xf>
    <xf numFmtId="165" fontId="2" fillId="0" borderId="49" xfId="0" applyNumberFormat="1" applyFont="1" applyFill="1" applyBorder="1" applyAlignment="1">
      <alignment horizontal="right" vertical="center"/>
    </xf>
    <xf numFmtId="165" fontId="2" fillId="0" borderId="8" xfId="0" applyNumberFormat="1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5" xfId="0" applyNumberFormat="1" applyFont="1" applyFill="1" applyBorder="1" applyAlignment="1">
      <alignment horizontal="right" vertical="center"/>
    </xf>
    <xf numFmtId="165" fontId="2" fillId="0" borderId="11" xfId="0" applyNumberFormat="1" applyFont="1" applyBorder="1" applyAlignment="1" applyProtection="1">
      <alignment horizontal="right" vertical="center" wrapText="1"/>
      <protection locked="0"/>
    </xf>
    <xf numFmtId="165" fontId="2" fillId="0" borderId="2" xfId="0" applyNumberFormat="1" applyFont="1" applyBorder="1" applyAlignment="1" applyProtection="1">
      <alignment horizontal="right" vertical="center" wrapText="1"/>
      <protection locked="0"/>
    </xf>
    <xf numFmtId="165" fontId="2" fillId="0" borderId="35" xfId="0" applyNumberFormat="1" applyFont="1" applyBorder="1" applyAlignment="1" applyProtection="1">
      <alignment horizontal="right" vertical="center" wrapText="1"/>
      <protection locked="0"/>
    </xf>
    <xf numFmtId="165" fontId="3" fillId="2" borderId="25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38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39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2" fontId="3" fillId="2" borderId="25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165" fontId="2" fillId="0" borderId="30" xfId="0" applyNumberFormat="1" applyFont="1" applyBorder="1" applyAlignment="1" applyProtection="1">
      <alignment horizontal="right" vertical="center" wrapText="1"/>
      <protection locked="0"/>
    </xf>
    <xf numFmtId="165" fontId="2" fillId="0" borderId="31" xfId="0" applyNumberFormat="1" applyFont="1" applyFill="1" applyBorder="1" applyAlignment="1">
      <alignment horizontal="right" vertical="center"/>
    </xf>
    <xf numFmtId="165" fontId="2" fillId="0" borderId="6" xfId="0" applyNumberFormat="1" applyFont="1" applyFill="1" applyBorder="1" applyAlignment="1">
      <alignment horizontal="right" vertical="center"/>
    </xf>
    <xf numFmtId="165" fontId="3" fillId="2" borderId="16" xfId="0" applyNumberFormat="1" applyFont="1" applyFill="1" applyBorder="1" applyAlignment="1">
      <alignment horizontal="right" vertical="center"/>
    </xf>
    <xf numFmtId="165" fontId="3" fillId="2" borderId="25" xfId="0" applyNumberFormat="1" applyFont="1" applyFill="1" applyBorder="1" applyAlignment="1">
      <alignment horizontal="right" vertical="center"/>
    </xf>
    <xf numFmtId="165" fontId="3" fillId="2" borderId="42" xfId="0" applyNumberFormat="1" applyFont="1" applyFill="1" applyBorder="1" applyAlignment="1">
      <alignment horizontal="right" vertical="center"/>
    </xf>
    <xf numFmtId="165" fontId="3" fillId="2" borderId="50" xfId="0" applyNumberFormat="1" applyFont="1" applyFill="1" applyBorder="1" applyAlignment="1">
      <alignment horizontal="right"/>
    </xf>
    <xf numFmtId="165" fontId="3" fillId="2" borderId="53" xfId="0" applyNumberFormat="1" applyFont="1" applyFill="1" applyBorder="1" applyAlignment="1">
      <alignment horizontal="right" vertical="center"/>
    </xf>
    <xf numFmtId="165" fontId="2" fillId="0" borderId="27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right" vertical="center"/>
    </xf>
    <xf numFmtId="165" fontId="2" fillId="0" borderId="30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5" fontId="3" fillId="2" borderId="15" xfId="0" applyNumberFormat="1" applyFont="1" applyFill="1" applyBorder="1" applyAlignment="1">
      <alignment horizontal="right" vertical="center"/>
    </xf>
    <xf numFmtId="165" fontId="3" fillId="2" borderId="55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5" fontId="3" fillId="0" borderId="42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34" xfId="0" applyFont="1" applyFill="1" applyBorder="1"/>
    <xf numFmtId="0" fontId="3" fillId="2" borderId="50" xfId="0" applyFont="1" applyFill="1" applyBorder="1" applyAlignment="1">
      <alignment horizontal="right"/>
    </xf>
    <xf numFmtId="165" fontId="2" fillId="0" borderId="32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18" xfId="0" applyNumberFormat="1" applyFont="1" applyFill="1" applyBorder="1" applyAlignment="1">
      <alignment horizontal="right" vertical="center"/>
    </xf>
    <xf numFmtId="165" fontId="3" fillId="0" borderId="40" xfId="0" applyNumberFormat="1" applyFont="1" applyFill="1" applyBorder="1" applyAlignment="1">
      <alignment horizontal="right" vertical="center"/>
    </xf>
    <xf numFmtId="165" fontId="2" fillId="0" borderId="45" xfId="0" applyNumberFormat="1" applyFont="1" applyFill="1" applyBorder="1" applyAlignment="1">
      <alignment horizontal="right" vertical="center"/>
    </xf>
    <xf numFmtId="0" fontId="4" fillId="0" borderId="0" xfId="0" applyFont="1" applyBorder="1" applyAlignment="1" applyProtection="1">
      <protection locked="0"/>
    </xf>
    <xf numFmtId="0" fontId="2" fillId="0" borderId="4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right"/>
    </xf>
    <xf numFmtId="165" fontId="2" fillId="0" borderId="42" xfId="0" applyNumberFormat="1" applyFont="1" applyFill="1" applyBorder="1" applyAlignment="1">
      <alignment horizontal="right" vertical="center"/>
    </xf>
    <xf numFmtId="165" fontId="2" fillId="0" borderId="39" xfId="0" applyNumberFormat="1" applyFont="1" applyFill="1" applyBorder="1" applyAlignment="1">
      <alignment horizontal="right" vertical="center"/>
    </xf>
    <xf numFmtId="165" fontId="2" fillId="0" borderId="43" xfId="0" applyNumberFormat="1" applyFont="1" applyFill="1" applyBorder="1" applyAlignment="1">
      <alignment horizontal="right" vertical="center"/>
    </xf>
    <xf numFmtId="165" fontId="2" fillId="0" borderId="44" xfId="0" applyNumberFormat="1" applyFont="1" applyFill="1" applyBorder="1" applyAlignment="1">
      <alignment horizontal="right" vertical="center"/>
    </xf>
    <xf numFmtId="165" fontId="2" fillId="0" borderId="46" xfId="0" applyNumberFormat="1" applyFont="1" applyFill="1" applyBorder="1" applyAlignment="1">
      <alignment horizontal="right" vertical="center"/>
    </xf>
    <xf numFmtId="165" fontId="2" fillId="0" borderId="38" xfId="0" applyNumberFormat="1" applyFont="1" applyFill="1" applyBorder="1" applyAlignment="1">
      <alignment horizontal="right" vertical="center"/>
    </xf>
    <xf numFmtId="165" fontId="2" fillId="0" borderId="33" xfId="0" applyNumberFormat="1" applyFont="1" applyFill="1" applyBorder="1" applyAlignment="1">
      <alignment horizontal="right" vertical="center"/>
    </xf>
    <xf numFmtId="165" fontId="2" fillId="0" borderId="37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3" fillId="2" borderId="25" xfId="0" applyNumberFormat="1" applyFont="1" applyFill="1" applyBorder="1" applyAlignment="1">
      <alignment horizontal="right"/>
    </xf>
    <xf numFmtId="0" fontId="2" fillId="0" borderId="53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2" borderId="3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62" xfId="0" applyFont="1" applyFill="1" applyBorder="1" applyAlignment="1" applyProtection="1">
      <alignment horizontal="center" vertical="center" wrapText="1"/>
      <protection locked="0"/>
    </xf>
    <xf numFmtId="165" fontId="2" fillId="0" borderId="31" xfId="0" applyNumberFormat="1" applyFont="1" applyBorder="1" applyAlignment="1" applyProtection="1">
      <alignment horizontal="right" vertical="center" wrapText="1"/>
      <protection locked="0"/>
    </xf>
    <xf numFmtId="165" fontId="2" fillId="0" borderId="6" xfId="0" applyNumberFormat="1" applyFont="1" applyBorder="1" applyAlignment="1" applyProtection="1">
      <alignment horizontal="right" vertical="center" wrapText="1"/>
      <protection locked="0"/>
    </xf>
    <xf numFmtId="165" fontId="3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165" fontId="3" fillId="2" borderId="40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2" fillId="0" borderId="0" xfId="0" applyFont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protection locked="0"/>
    </xf>
    <xf numFmtId="0" fontId="3" fillId="2" borderId="24" xfId="0" applyFont="1" applyFill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Alignment="1"/>
    <xf numFmtId="0" fontId="2" fillId="0" borderId="0" xfId="0" applyFont="1" applyAlignment="1" applyProtection="1">
      <protection locked="0"/>
    </xf>
    <xf numFmtId="0" fontId="2" fillId="0" borderId="20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right" vertical="center" wrapText="1"/>
    </xf>
    <xf numFmtId="0" fontId="0" fillId="2" borderId="19" xfId="0" applyFill="1" applyBorder="1" applyAlignment="1">
      <alignment horizontal="right" vertical="center" wrapText="1"/>
    </xf>
    <xf numFmtId="0" fontId="0" fillId="2" borderId="23" xfId="0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2" fontId="2" fillId="0" borderId="0" xfId="0" applyNumberFormat="1" applyFont="1" applyFill="1" applyAlignment="1">
      <alignment horizontal="left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" fillId="0" borderId="6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right" vertical="center"/>
    </xf>
    <xf numFmtId="0" fontId="3" fillId="2" borderId="58" xfId="0" applyFont="1" applyFill="1" applyBorder="1" applyAlignment="1">
      <alignment horizontal="right"/>
    </xf>
    <xf numFmtId="0" fontId="3" fillId="2" borderId="5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0" fillId="0" borderId="34" xfId="0" applyBorder="1" applyAlignment="1"/>
    <xf numFmtId="0" fontId="2" fillId="0" borderId="4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3" fillId="2" borderId="60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/>
    </xf>
  </cellXfs>
  <cellStyles count="6">
    <cellStyle name="Денежный 2" xfId="1"/>
    <cellStyle name="Денежный 2 2" xfId="2"/>
    <cellStyle name="Денежный 3" xfId="3"/>
    <cellStyle name="Обычный" xfId="0" builtinId="0"/>
    <cellStyle name="Обычный 2" xfId="4"/>
    <cellStyle name="Обычный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ECEB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34"/>
  <sheetViews>
    <sheetView workbookViewId="0">
      <selection sqref="A1:XFD1"/>
    </sheetView>
  </sheetViews>
  <sheetFormatPr defaultRowHeight="12.75"/>
  <cols>
    <col min="1" max="1" width="28.42578125" style="50" customWidth="1"/>
    <col min="2" max="2" width="6.7109375" style="50" customWidth="1"/>
    <col min="3" max="3" width="7.42578125" style="50" customWidth="1"/>
    <col min="4" max="4" width="4.7109375" style="50" customWidth="1"/>
    <col min="5" max="5" width="5.85546875" style="50" customWidth="1"/>
    <col min="6" max="6" width="6.140625" style="50" customWidth="1"/>
    <col min="7" max="7" width="6" style="50" customWidth="1"/>
    <col min="8" max="8" width="6.28515625" style="50" customWidth="1"/>
    <col min="9" max="9" width="6.7109375" style="50" customWidth="1"/>
    <col min="10" max="10" width="6.5703125" style="50" customWidth="1"/>
    <col min="11" max="11" width="6.7109375" style="50" customWidth="1"/>
    <col min="12" max="12" width="6.42578125" style="50" customWidth="1"/>
    <col min="13" max="13" width="7.140625" style="50" customWidth="1"/>
    <col min="14" max="14" width="6.140625" style="50" customWidth="1"/>
    <col min="15" max="15" width="7.140625" style="1" customWidth="1"/>
    <col min="16" max="16" width="6.5703125" style="1" customWidth="1"/>
    <col min="17" max="17" width="10.140625" style="1" customWidth="1"/>
    <col min="18" max="18" width="7.140625" style="1" customWidth="1"/>
    <col min="19" max="19" width="6.140625" style="1" customWidth="1"/>
    <col min="20" max="20" width="6.42578125" style="1" customWidth="1"/>
    <col min="21" max="21" width="8.140625" style="50" customWidth="1"/>
    <col min="22" max="22" width="19.7109375" style="50" customWidth="1"/>
    <col min="23" max="16384" width="9.140625" style="50"/>
  </cols>
  <sheetData>
    <row r="1" spans="1:22" ht="27" customHeight="1" thickBot="1">
      <c r="A1" s="219" t="s">
        <v>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51.75" customHeight="1" thickBot="1">
      <c r="A2" s="56" t="s">
        <v>46</v>
      </c>
      <c r="B2" s="56" t="s">
        <v>0</v>
      </c>
      <c r="C2" s="56" t="s">
        <v>23</v>
      </c>
      <c r="D2" s="56" t="s">
        <v>52</v>
      </c>
      <c r="E2" s="56" t="s">
        <v>19</v>
      </c>
      <c r="F2" s="56" t="s">
        <v>26</v>
      </c>
      <c r="G2" s="57" t="s">
        <v>24</v>
      </c>
      <c r="H2" s="56" t="s">
        <v>8</v>
      </c>
      <c r="I2" s="56" t="s">
        <v>9</v>
      </c>
      <c r="J2" s="56" t="s">
        <v>32</v>
      </c>
      <c r="K2" s="56" t="s">
        <v>27</v>
      </c>
      <c r="L2" s="56" t="s">
        <v>10</v>
      </c>
      <c r="M2" s="56" t="s">
        <v>11</v>
      </c>
      <c r="N2" s="56" t="s">
        <v>28</v>
      </c>
      <c r="O2" s="58" t="s">
        <v>29</v>
      </c>
      <c r="P2" s="58" t="s">
        <v>12</v>
      </c>
      <c r="Q2" s="58" t="s">
        <v>33</v>
      </c>
      <c r="R2" s="58" t="s">
        <v>97</v>
      </c>
      <c r="S2" s="58" t="s">
        <v>34</v>
      </c>
      <c r="T2" s="59" t="s">
        <v>35</v>
      </c>
      <c r="U2" s="56" t="s">
        <v>13</v>
      </c>
      <c r="V2" s="60" t="s">
        <v>14</v>
      </c>
    </row>
    <row r="3" spans="1:22" s="1" customFormat="1" ht="12.75" customHeight="1">
      <c r="A3" s="226" t="s">
        <v>111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</row>
    <row r="4" spans="1:22" ht="12.75" customHeight="1">
      <c r="A4" s="193"/>
      <c r="B4" s="206"/>
      <c r="C4" s="190"/>
      <c r="D4" s="190"/>
      <c r="E4" s="190"/>
      <c r="F4" s="190"/>
      <c r="G4" s="190"/>
      <c r="H4" s="195"/>
      <c r="I4" s="126"/>
      <c r="J4" s="207"/>
      <c r="K4" s="207"/>
      <c r="L4" s="207">
        <f>G4*0.5</f>
        <v>0</v>
      </c>
      <c r="M4" s="207"/>
      <c r="N4" s="208">
        <f>(G4*0.25)+(2*H4)</f>
        <v>0</v>
      </c>
      <c r="O4" s="127"/>
      <c r="P4" s="127"/>
      <c r="Q4" s="127"/>
      <c r="R4" s="127"/>
      <c r="S4" s="127"/>
      <c r="T4" s="128"/>
      <c r="U4" s="209">
        <f t="shared" ref="U4:U14" si="0">SUM(I4:T4)</f>
        <v>0</v>
      </c>
      <c r="V4" s="72"/>
    </row>
    <row r="5" spans="1:22" ht="12.75" customHeight="1">
      <c r="A5" s="64"/>
      <c r="B5" s="61"/>
      <c r="C5" s="62"/>
      <c r="D5" s="62"/>
      <c r="E5" s="62"/>
      <c r="F5" s="62"/>
      <c r="G5" s="62"/>
      <c r="H5" s="84"/>
      <c r="I5" s="105"/>
      <c r="J5" s="101"/>
      <c r="K5" s="101"/>
      <c r="L5" s="207">
        <f t="shared" ref="L5:L6" si="1">G5*0.5</f>
        <v>0</v>
      </c>
      <c r="M5" s="101"/>
      <c r="N5" s="208">
        <f t="shared" ref="N5:N6" si="2">(G5*0.25)+(2*H5)</f>
        <v>0</v>
      </c>
      <c r="O5" s="106"/>
      <c r="P5" s="106"/>
      <c r="Q5" s="106"/>
      <c r="R5" s="106"/>
      <c r="S5" s="106"/>
      <c r="T5" s="107"/>
      <c r="U5" s="98">
        <f t="shared" si="0"/>
        <v>0</v>
      </c>
      <c r="V5" s="67"/>
    </row>
    <row r="6" spans="1:22" ht="12.75" customHeight="1" thickBot="1">
      <c r="A6" s="65"/>
      <c r="B6" s="61"/>
      <c r="C6" s="63"/>
      <c r="D6" s="62"/>
      <c r="E6" s="62"/>
      <c r="F6" s="62"/>
      <c r="G6" s="62"/>
      <c r="H6" s="84"/>
      <c r="I6" s="105"/>
      <c r="J6" s="101"/>
      <c r="K6" s="101"/>
      <c r="L6" s="207">
        <f t="shared" si="1"/>
        <v>0</v>
      </c>
      <c r="M6" s="101"/>
      <c r="N6" s="208">
        <f t="shared" si="2"/>
        <v>0</v>
      </c>
      <c r="O6" s="106"/>
      <c r="P6" s="106"/>
      <c r="Q6" s="106"/>
      <c r="R6" s="106"/>
      <c r="S6" s="106"/>
      <c r="T6" s="107"/>
      <c r="U6" s="98">
        <f t="shared" si="0"/>
        <v>0</v>
      </c>
      <c r="V6" s="67"/>
    </row>
    <row r="7" spans="1:22" s="1" customFormat="1" ht="12.75" customHeight="1">
      <c r="A7" s="226" t="s">
        <v>69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8"/>
    </row>
    <row r="8" spans="1:22" ht="12.75" customHeight="1">
      <c r="A8" s="70"/>
      <c r="B8" s="74"/>
      <c r="C8" s="75"/>
      <c r="D8" s="73"/>
      <c r="E8" s="73"/>
      <c r="F8" s="73"/>
      <c r="G8" s="73"/>
      <c r="H8" s="85"/>
      <c r="I8" s="105"/>
      <c r="J8" s="111"/>
      <c r="K8" s="111"/>
      <c r="L8" s="207">
        <f>G8*0.5</f>
        <v>0</v>
      </c>
      <c r="M8" s="111"/>
      <c r="N8" s="208">
        <f>(G8*0.25)+(2*H8)</f>
        <v>0</v>
      </c>
      <c r="O8" s="108"/>
      <c r="P8" s="108"/>
      <c r="Q8" s="108"/>
      <c r="R8" s="108"/>
      <c r="S8" s="108"/>
      <c r="T8" s="109"/>
      <c r="U8" s="98">
        <f t="shared" si="0"/>
        <v>0</v>
      </c>
      <c r="V8" s="76"/>
    </row>
    <row r="9" spans="1:22" ht="12.75" customHeight="1">
      <c r="A9" s="70"/>
      <c r="B9" s="61"/>
      <c r="C9" s="62"/>
      <c r="D9" s="62"/>
      <c r="E9" s="62"/>
      <c r="F9" s="62"/>
      <c r="G9" s="62"/>
      <c r="H9" s="84"/>
      <c r="I9" s="126"/>
      <c r="J9" s="101"/>
      <c r="K9" s="101"/>
      <c r="L9" s="207">
        <f t="shared" ref="L9:L10" si="3">G9*0.5</f>
        <v>0</v>
      </c>
      <c r="M9" s="101"/>
      <c r="N9" s="208">
        <f t="shared" ref="N9:N10" si="4">(G9*0.25)+(2*H9)</f>
        <v>0</v>
      </c>
      <c r="O9" s="108"/>
      <c r="P9" s="108"/>
      <c r="Q9" s="108"/>
      <c r="R9" s="108"/>
      <c r="S9" s="108"/>
      <c r="T9" s="109"/>
      <c r="U9" s="98">
        <f t="shared" si="0"/>
        <v>0</v>
      </c>
      <c r="V9" s="67"/>
    </row>
    <row r="10" spans="1:22" ht="12.75" customHeight="1" thickBot="1">
      <c r="A10" s="70"/>
      <c r="B10" s="61"/>
      <c r="C10" s="62"/>
      <c r="D10" s="62"/>
      <c r="E10" s="62"/>
      <c r="F10" s="62"/>
      <c r="G10" s="62"/>
      <c r="H10" s="84"/>
      <c r="I10" s="205"/>
      <c r="J10" s="101"/>
      <c r="K10" s="101"/>
      <c r="L10" s="207">
        <f t="shared" si="3"/>
        <v>0</v>
      </c>
      <c r="M10" s="101"/>
      <c r="N10" s="208">
        <f t="shared" si="4"/>
        <v>0</v>
      </c>
      <c r="O10" s="108"/>
      <c r="P10" s="108"/>
      <c r="Q10" s="108"/>
      <c r="R10" s="108"/>
      <c r="S10" s="108"/>
      <c r="T10" s="109"/>
      <c r="U10" s="98">
        <f t="shared" si="0"/>
        <v>0</v>
      </c>
      <c r="V10" s="67"/>
    </row>
    <row r="11" spans="1:22" s="1" customFormat="1" ht="12.75" customHeight="1">
      <c r="A11" s="226" t="s">
        <v>25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</row>
    <row r="12" spans="1:22" ht="12.75" customHeight="1">
      <c r="A12" s="192"/>
      <c r="B12" s="74"/>
      <c r="C12" s="191"/>
      <c r="D12" s="189"/>
      <c r="E12" s="189"/>
      <c r="F12" s="189"/>
      <c r="G12" s="189"/>
      <c r="H12" s="194"/>
      <c r="I12" s="105"/>
      <c r="J12" s="111"/>
      <c r="K12" s="111"/>
      <c r="L12" s="207">
        <f>G12*0.5</f>
        <v>0</v>
      </c>
      <c r="M12" s="111"/>
      <c r="N12" s="208">
        <f>(G12*0.25)+(2*H12)</f>
        <v>0</v>
      </c>
      <c r="O12" s="108"/>
      <c r="P12" s="108"/>
      <c r="Q12" s="108"/>
      <c r="R12" s="108"/>
      <c r="S12" s="108"/>
      <c r="T12" s="109"/>
      <c r="U12" s="98">
        <f t="shared" si="0"/>
        <v>0</v>
      </c>
      <c r="V12" s="76"/>
    </row>
    <row r="13" spans="1:22" ht="12.75" customHeight="1">
      <c r="A13" s="192"/>
      <c r="B13" s="61"/>
      <c r="C13" s="62"/>
      <c r="D13" s="62"/>
      <c r="E13" s="62"/>
      <c r="F13" s="62"/>
      <c r="G13" s="62"/>
      <c r="H13" s="84"/>
      <c r="I13" s="126"/>
      <c r="J13" s="101"/>
      <c r="K13" s="101"/>
      <c r="L13" s="207">
        <f t="shared" ref="L13:L14" si="5">G13*0.5</f>
        <v>0</v>
      </c>
      <c r="M13" s="101"/>
      <c r="N13" s="208">
        <f t="shared" ref="N13:N14" si="6">(G13*0.25)+(2*H13)</f>
        <v>0</v>
      </c>
      <c r="O13" s="108"/>
      <c r="P13" s="108"/>
      <c r="Q13" s="108"/>
      <c r="R13" s="108"/>
      <c r="S13" s="108"/>
      <c r="T13" s="109"/>
      <c r="U13" s="98">
        <f t="shared" si="0"/>
        <v>0</v>
      </c>
      <c r="V13" s="67"/>
    </row>
    <row r="14" spans="1:22" ht="12.75" customHeight="1" thickBot="1">
      <c r="A14" s="192"/>
      <c r="B14" s="61"/>
      <c r="C14" s="62"/>
      <c r="D14" s="62"/>
      <c r="E14" s="62"/>
      <c r="F14" s="62"/>
      <c r="G14" s="62"/>
      <c r="H14" s="84"/>
      <c r="I14" s="110"/>
      <c r="J14" s="101"/>
      <c r="K14" s="101"/>
      <c r="L14" s="207">
        <f t="shared" si="5"/>
        <v>0</v>
      </c>
      <c r="M14" s="101"/>
      <c r="N14" s="208">
        <f t="shared" si="6"/>
        <v>0</v>
      </c>
      <c r="O14" s="108"/>
      <c r="P14" s="108"/>
      <c r="Q14" s="108"/>
      <c r="R14" s="108"/>
      <c r="S14" s="108"/>
      <c r="T14" s="109"/>
      <c r="U14" s="98">
        <f t="shared" si="0"/>
        <v>0</v>
      </c>
      <c r="V14" s="67"/>
    </row>
    <row r="15" spans="1:22" ht="13.5" thickBot="1">
      <c r="A15" s="221" t="s">
        <v>30</v>
      </c>
      <c r="B15" s="222"/>
      <c r="C15" s="222"/>
      <c r="D15" s="222"/>
      <c r="E15" s="222"/>
      <c r="F15" s="222"/>
      <c r="G15" s="222"/>
      <c r="H15" s="222"/>
      <c r="I15" s="99">
        <f>SUM(I4:I14)</f>
        <v>0</v>
      </c>
      <c r="J15" s="99">
        <f t="shared" ref="J15:T15" si="7">SUM(J4:J14)</f>
        <v>0</v>
      </c>
      <c r="K15" s="99">
        <f t="shared" si="7"/>
        <v>0</v>
      </c>
      <c r="L15" s="99">
        <f t="shared" si="7"/>
        <v>0</v>
      </c>
      <c r="M15" s="99">
        <f t="shared" si="7"/>
        <v>0</v>
      </c>
      <c r="N15" s="99">
        <f t="shared" si="7"/>
        <v>0</v>
      </c>
      <c r="O15" s="99">
        <f t="shared" si="7"/>
        <v>0</v>
      </c>
      <c r="P15" s="99">
        <f t="shared" si="7"/>
        <v>0</v>
      </c>
      <c r="Q15" s="99">
        <f t="shared" si="7"/>
        <v>0</v>
      </c>
      <c r="R15" s="99">
        <f t="shared" si="7"/>
        <v>0</v>
      </c>
      <c r="S15" s="99">
        <f t="shared" si="7"/>
        <v>0</v>
      </c>
      <c r="T15" s="99">
        <f t="shared" si="7"/>
        <v>0</v>
      </c>
      <c r="U15" s="113">
        <f>SUM(I15:T15)</f>
        <v>0</v>
      </c>
      <c r="V15" s="68"/>
    </row>
    <row r="16" spans="1:22"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9"/>
      <c r="P16" s="49"/>
      <c r="Q16" s="49"/>
      <c r="R16" s="49"/>
      <c r="S16" s="49"/>
      <c r="T16" s="49"/>
      <c r="U16" s="52"/>
    </row>
    <row r="17" spans="1:22">
      <c r="A17" s="223" t="s">
        <v>44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 t="s">
        <v>45</v>
      </c>
      <c r="M17" s="224"/>
      <c r="N17" s="224"/>
      <c r="O17" s="224"/>
      <c r="P17" s="224"/>
      <c r="Q17" s="224"/>
      <c r="R17" s="224"/>
      <c r="S17" s="224"/>
      <c r="T17" s="224"/>
      <c r="U17" s="224"/>
      <c r="V17" s="224"/>
    </row>
    <row r="18" spans="1:22">
      <c r="E18" s="52"/>
      <c r="F18" s="52"/>
      <c r="G18" s="52"/>
      <c r="I18" s="53"/>
      <c r="J18" s="53"/>
      <c r="K18" s="53"/>
      <c r="L18" s="53"/>
      <c r="M18" s="54"/>
      <c r="N18" s="54"/>
      <c r="O18" s="48"/>
      <c r="P18" s="48"/>
      <c r="Q18" s="48"/>
      <c r="R18" s="48"/>
      <c r="S18" s="48"/>
      <c r="T18" s="48"/>
      <c r="U18" s="52"/>
    </row>
    <row r="19" spans="1:22">
      <c r="E19" s="52"/>
      <c r="F19" s="52"/>
      <c r="G19" s="52"/>
      <c r="H19" s="53"/>
      <c r="I19" s="53"/>
      <c r="J19" s="53"/>
      <c r="K19" s="53"/>
      <c r="L19" s="53"/>
      <c r="M19" s="55"/>
      <c r="N19" s="55"/>
      <c r="O19" s="49"/>
      <c r="P19" s="49"/>
      <c r="Q19" s="49"/>
      <c r="R19" s="49"/>
      <c r="S19" s="49"/>
      <c r="T19" s="49"/>
      <c r="U19" s="52"/>
    </row>
    <row r="20" spans="1:22"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49"/>
      <c r="P20" s="49"/>
      <c r="Q20" s="49"/>
      <c r="R20" s="49"/>
      <c r="S20" s="49"/>
      <c r="T20" s="49"/>
      <c r="U20" s="52"/>
    </row>
    <row r="21" spans="1:22"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48"/>
      <c r="P21" s="48"/>
      <c r="Q21" s="48"/>
      <c r="R21" s="48"/>
      <c r="S21" s="48"/>
      <c r="T21" s="48"/>
      <c r="U21" s="52"/>
    </row>
    <row r="22" spans="1:22">
      <c r="O22" s="49"/>
      <c r="P22" s="49"/>
      <c r="Q22" s="49"/>
      <c r="R22" s="49"/>
      <c r="S22" s="49"/>
      <c r="T22" s="49"/>
    </row>
    <row r="23" spans="1:22">
      <c r="O23" s="49"/>
      <c r="P23" s="49"/>
      <c r="Q23" s="49"/>
      <c r="R23" s="49"/>
      <c r="S23" s="49"/>
      <c r="T23" s="49"/>
    </row>
    <row r="24" spans="1:22">
      <c r="O24" s="48"/>
      <c r="P24" s="48"/>
      <c r="Q24" s="48"/>
      <c r="R24" s="48"/>
      <c r="S24" s="48"/>
      <c r="T24" s="48"/>
    </row>
    <row r="25" spans="1:22">
      <c r="O25" s="49"/>
      <c r="P25" s="49"/>
      <c r="Q25" s="49"/>
      <c r="R25" s="49"/>
      <c r="S25" s="49"/>
      <c r="T25" s="49"/>
    </row>
    <row r="26" spans="1:22">
      <c r="O26" s="49"/>
      <c r="P26" s="49"/>
      <c r="Q26" s="49"/>
      <c r="R26" s="49"/>
      <c r="S26" s="49"/>
      <c r="T26" s="49"/>
    </row>
    <row r="27" spans="1:22">
      <c r="O27" s="48"/>
      <c r="P27" s="48"/>
      <c r="Q27" s="48"/>
      <c r="R27" s="48"/>
      <c r="S27" s="48"/>
      <c r="T27" s="48"/>
    </row>
    <row r="28" spans="1:22">
      <c r="O28" s="49"/>
      <c r="P28" s="49"/>
      <c r="Q28" s="49"/>
      <c r="R28" s="49"/>
      <c r="S28" s="49"/>
      <c r="T28" s="49"/>
    </row>
    <row r="29" spans="1:22">
      <c r="O29" s="49"/>
      <c r="P29" s="49"/>
      <c r="Q29" s="49"/>
      <c r="R29" s="49"/>
      <c r="S29" s="49"/>
      <c r="T29" s="49"/>
    </row>
    <row r="30" spans="1:22" ht="12.75" customHeight="1">
      <c r="O30" s="48"/>
      <c r="P30" s="48"/>
      <c r="Q30" s="48"/>
      <c r="R30" s="48"/>
      <c r="S30" s="48"/>
      <c r="T30" s="48"/>
    </row>
    <row r="31" spans="1:22">
      <c r="O31" s="49"/>
      <c r="P31" s="49"/>
      <c r="Q31" s="49"/>
      <c r="R31" s="49"/>
      <c r="S31" s="49"/>
      <c r="T31" s="49"/>
    </row>
    <row r="32" spans="1:22">
      <c r="O32" s="49"/>
      <c r="P32" s="49"/>
      <c r="Q32" s="49"/>
      <c r="R32" s="49"/>
      <c r="S32" s="49"/>
      <c r="T32" s="49"/>
    </row>
    <row r="33" spans="15:20">
      <c r="O33" s="48"/>
      <c r="P33" s="48"/>
      <c r="Q33" s="48"/>
      <c r="R33" s="48"/>
      <c r="S33" s="48"/>
      <c r="T33" s="48"/>
    </row>
    <row r="34" spans="15:20">
      <c r="O34" s="6"/>
      <c r="P34" s="6"/>
      <c r="Q34" s="6"/>
      <c r="R34" s="6"/>
      <c r="S34" s="6"/>
      <c r="T34" s="6"/>
    </row>
  </sheetData>
  <autoFilter ref="A2:V2"/>
  <mergeCells count="7">
    <mergeCell ref="A1:V1"/>
    <mergeCell ref="A15:H15"/>
    <mergeCell ref="A17:K17"/>
    <mergeCell ref="L17:V17"/>
    <mergeCell ref="A11:V11"/>
    <mergeCell ref="A7:V7"/>
    <mergeCell ref="A3:V3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U15 U4 L4 L8:L10 L12:L14 N4 N8:N10 N12:N14 U6 U8:U10 U12:U14 L6 N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1.25"/>
  <cols>
    <col min="1" max="16384" width="9.140625" style="3"/>
  </cols>
  <sheetData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V56"/>
  <sheetViews>
    <sheetView workbookViewId="0">
      <selection activeCell="L5" sqref="L5"/>
    </sheetView>
  </sheetViews>
  <sheetFormatPr defaultRowHeight="12.75"/>
  <cols>
    <col min="1" max="1" width="28.42578125" style="50" customWidth="1"/>
    <col min="2" max="2" width="7.7109375" style="50" customWidth="1"/>
    <col min="3" max="3" width="7.42578125" style="50" customWidth="1"/>
    <col min="4" max="4" width="4.7109375" style="50" customWidth="1"/>
    <col min="5" max="5" width="5.85546875" style="50" customWidth="1"/>
    <col min="6" max="6" width="6.140625" style="50" customWidth="1"/>
    <col min="7" max="7" width="6" style="50" customWidth="1"/>
    <col min="8" max="8" width="6.28515625" style="50" customWidth="1"/>
    <col min="9" max="9" width="6.7109375" style="50" customWidth="1"/>
    <col min="10" max="10" width="6.5703125" style="50" customWidth="1"/>
    <col min="11" max="11" width="6.7109375" style="50" customWidth="1"/>
    <col min="12" max="12" width="6.42578125" style="50" customWidth="1"/>
    <col min="13" max="13" width="7.140625" style="50" customWidth="1"/>
    <col min="14" max="14" width="6.140625" style="50" customWidth="1"/>
    <col min="15" max="15" width="7.140625" style="1" customWidth="1"/>
    <col min="16" max="16" width="6.5703125" style="1" customWidth="1"/>
    <col min="17" max="17" width="8.7109375" style="1" customWidth="1"/>
    <col min="18" max="18" width="7.140625" style="1" customWidth="1"/>
    <col min="19" max="19" width="6.140625" style="1" customWidth="1"/>
    <col min="20" max="20" width="6.42578125" style="1" customWidth="1"/>
    <col min="21" max="21" width="8.140625" style="50" customWidth="1"/>
    <col min="22" max="22" width="19.7109375" style="50" customWidth="1"/>
    <col min="23" max="16384" width="9.140625" style="50"/>
  </cols>
  <sheetData>
    <row r="1" spans="1:22" ht="27" customHeight="1" thickBot="1">
      <c r="A1" s="219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51.75" customHeight="1" thickBot="1">
      <c r="A2" s="56" t="s">
        <v>46</v>
      </c>
      <c r="B2" s="56" t="s">
        <v>0</v>
      </c>
      <c r="C2" s="56" t="s">
        <v>23</v>
      </c>
      <c r="D2" s="56" t="s">
        <v>52</v>
      </c>
      <c r="E2" s="56" t="s">
        <v>19</v>
      </c>
      <c r="F2" s="56" t="s">
        <v>26</v>
      </c>
      <c r="G2" s="57" t="s">
        <v>24</v>
      </c>
      <c r="H2" s="56" t="s">
        <v>8</v>
      </c>
      <c r="I2" s="56" t="s">
        <v>9</v>
      </c>
      <c r="J2" s="56" t="s">
        <v>32</v>
      </c>
      <c r="K2" s="56" t="s">
        <v>27</v>
      </c>
      <c r="L2" s="56" t="s">
        <v>10</v>
      </c>
      <c r="M2" s="56" t="s">
        <v>11</v>
      </c>
      <c r="N2" s="56" t="s">
        <v>28</v>
      </c>
      <c r="O2" s="58" t="s">
        <v>29</v>
      </c>
      <c r="P2" s="58" t="s">
        <v>12</v>
      </c>
      <c r="Q2" s="58" t="s">
        <v>33</v>
      </c>
      <c r="R2" s="58" t="s">
        <v>97</v>
      </c>
      <c r="S2" s="58" t="s">
        <v>34</v>
      </c>
      <c r="T2" s="59" t="s">
        <v>35</v>
      </c>
      <c r="U2" s="56" t="s">
        <v>13</v>
      </c>
      <c r="V2" s="60" t="s">
        <v>14</v>
      </c>
    </row>
    <row r="3" spans="1:22" s="1" customFormat="1" ht="12.75" customHeight="1">
      <c r="A3" s="226" t="s">
        <v>111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</row>
    <row r="4" spans="1:22" ht="12.75" customHeight="1">
      <c r="A4" s="240" t="s">
        <v>48</v>
      </c>
      <c r="B4" s="230" t="s">
        <v>56</v>
      </c>
      <c r="C4" s="236" t="s">
        <v>57</v>
      </c>
      <c r="D4" s="236" t="s">
        <v>53</v>
      </c>
      <c r="E4" s="236">
        <v>5</v>
      </c>
      <c r="F4" s="236">
        <v>17</v>
      </c>
      <c r="G4" s="201">
        <v>78</v>
      </c>
      <c r="H4" s="203">
        <v>3</v>
      </c>
      <c r="I4" s="126">
        <v>34</v>
      </c>
      <c r="J4" s="207"/>
      <c r="K4" s="207"/>
      <c r="L4" s="207"/>
      <c r="M4" s="207"/>
      <c r="N4" s="208"/>
      <c r="O4" s="127"/>
      <c r="P4" s="127"/>
      <c r="Q4" s="127"/>
      <c r="R4" s="127"/>
      <c r="S4" s="127"/>
      <c r="T4" s="128"/>
      <c r="U4" s="209">
        <f>SUM(I4:T4)</f>
        <v>34</v>
      </c>
      <c r="V4" s="72" t="s">
        <v>49</v>
      </c>
    </row>
    <row r="5" spans="1:22" ht="12.75" customHeight="1">
      <c r="A5" s="244"/>
      <c r="B5" s="231"/>
      <c r="C5" s="237"/>
      <c r="D5" s="237"/>
      <c r="E5" s="237"/>
      <c r="F5" s="237"/>
      <c r="G5" s="210">
        <v>78</v>
      </c>
      <c r="H5" s="211">
        <v>3</v>
      </c>
      <c r="I5" s="105"/>
      <c r="J5" s="101">
        <v>16</v>
      </c>
      <c r="K5" s="101"/>
      <c r="L5" s="207">
        <f>G5*0.5</f>
        <v>39</v>
      </c>
      <c r="M5" s="101"/>
      <c r="N5" s="102"/>
      <c r="O5" s="106"/>
      <c r="P5" s="106"/>
      <c r="Q5" s="106"/>
      <c r="R5" s="106"/>
      <c r="S5" s="106"/>
      <c r="T5" s="107"/>
      <c r="U5" s="98">
        <f t="shared" ref="U5:U37" si="0">SUM(I5:T5)</f>
        <v>55</v>
      </c>
      <c r="V5" s="67" t="s">
        <v>51</v>
      </c>
    </row>
    <row r="6" spans="1:22" ht="12.75" customHeight="1">
      <c r="A6" s="65" t="s">
        <v>55</v>
      </c>
      <c r="B6" s="61" t="s">
        <v>50</v>
      </c>
      <c r="C6" s="63" t="s">
        <v>58</v>
      </c>
      <c r="D6" s="62" t="s">
        <v>53</v>
      </c>
      <c r="E6" s="62">
        <v>7</v>
      </c>
      <c r="F6" s="62">
        <v>17</v>
      </c>
      <c r="G6" s="62">
        <v>50</v>
      </c>
      <c r="H6" s="84">
        <v>2</v>
      </c>
      <c r="I6" s="105">
        <v>34</v>
      </c>
      <c r="J6" s="101">
        <v>34</v>
      </c>
      <c r="K6" s="101"/>
      <c r="L6" s="207">
        <f>G6*0.5</f>
        <v>25</v>
      </c>
      <c r="M6" s="101">
        <v>1</v>
      </c>
      <c r="N6" s="208">
        <f>(G6*0.25)+(2*H6)</f>
        <v>16.5</v>
      </c>
      <c r="O6" s="106">
        <v>150</v>
      </c>
      <c r="P6" s="106"/>
      <c r="Q6" s="106"/>
      <c r="R6" s="106"/>
      <c r="S6" s="106"/>
      <c r="T6" s="107"/>
      <c r="U6" s="98">
        <f t="shared" si="0"/>
        <v>260.5</v>
      </c>
      <c r="V6" s="67" t="s">
        <v>49</v>
      </c>
    </row>
    <row r="7" spans="1:22" ht="12.75" customHeight="1">
      <c r="A7" s="238" t="s">
        <v>59</v>
      </c>
      <c r="B7" s="229" t="s">
        <v>50</v>
      </c>
      <c r="C7" s="235" t="s">
        <v>54</v>
      </c>
      <c r="D7" s="235" t="s">
        <v>53</v>
      </c>
      <c r="E7" s="235">
        <v>4</v>
      </c>
      <c r="F7" s="69"/>
      <c r="G7" s="62">
        <v>7</v>
      </c>
      <c r="H7" s="241">
        <v>1</v>
      </c>
      <c r="I7" s="105"/>
      <c r="J7" s="101"/>
      <c r="K7" s="101"/>
      <c r="L7" s="101"/>
      <c r="M7" s="101"/>
      <c r="N7" s="102"/>
      <c r="O7" s="106">
        <v>56</v>
      </c>
      <c r="P7" s="106"/>
      <c r="Q7" s="106"/>
      <c r="R7" s="106"/>
      <c r="S7" s="106"/>
      <c r="T7" s="107"/>
      <c r="U7" s="98">
        <f t="shared" si="0"/>
        <v>56</v>
      </c>
      <c r="V7" s="67" t="s">
        <v>60</v>
      </c>
    </row>
    <row r="8" spans="1:22" ht="12.75" customHeight="1">
      <c r="A8" s="240"/>
      <c r="B8" s="230"/>
      <c r="C8" s="236"/>
      <c r="D8" s="236"/>
      <c r="E8" s="236"/>
      <c r="F8" s="62"/>
      <c r="G8" s="62">
        <v>6</v>
      </c>
      <c r="H8" s="242"/>
      <c r="I8" s="105"/>
      <c r="J8" s="101"/>
      <c r="K8" s="101"/>
      <c r="L8" s="101"/>
      <c r="M8" s="101"/>
      <c r="N8" s="102"/>
      <c r="O8" s="106">
        <v>48</v>
      </c>
      <c r="P8" s="106"/>
      <c r="Q8" s="106"/>
      <c r="R8" s="106"/>
      <c r="S8" s="106"/>
      <c r="T8" s="107"/>
      <c r="U8" s="98">
        <f t="shared" si="0"/>
        <v>48</v>
      </c>
      <c r="V8" s="67" t="s">
        <v>61</v>
      </c>
    </row>
    <row r="9" spans="1:22" ht="12.75" customHeight="1">
      <c r="A9" s="239"/>
      <c r="B9" s="231"/>
      <c r="C9" s="237"/>
      <c r="D9" s="237"/>
      <c r="E9" s="237"/>
      <c r="F9" s="62"/>
      <c r="G9" s="62">
        <v>4</v>
      </c>
      <c r="H9" s="243"/>
      <c r="I9" s="105"/>
      <c r="J9" s="101"/>
      <c r="K9" s="101"/>
      <c r="L9" s="101"/>
      <c r="M9" s="101"/>
      <c r="N9" s="102"/>
      <c r="O9" s="108">
        <v>32</v>
      </c>
      <c r="P9" s="108"/>
      <c r="Q9" s="108"/>
      <c r="R9" s="108"/>
      <c r="S9" s="108"/>
      <c r="T9" s="109"/>
      <c r="U9" s="98">
        <f t="shared" si="0"/>
        <v>32</v>
      </c>
      <c r="V9" s="67" t="s">
        <v>62</v>
      </c>
    </row>
    <row r="10" spans="1:22" ht="25.5" customHeight="1">
      <c r="A10" s="70" t="s">
        <v>90</v>
      </c>
      <c r="B10" s="61" t="s">
        <v>50</v>
      </c>
      <c r="C10" s="62" t="s">
        <v>87</v>
      </c>
      <c r="D10" s="62" t="s">
        <v>53</v>
      </c>
      <c r="E10" s="62">
        <v>6</v>
      </c>
      <c r="F10" s="62" t="s">
        <v>89</v>
      </c>
      <c r="G10" s="62">
        <v>25</v>
      </c>
      <c r="H10" s="84">
        <v>1</v>
      </c>
      <c r="I10" s="105"/>
      <c r="J10" s="101"/>
      <c r="K10" s="101"/>
      <c r="L10" s="101"/>
      <c r="M10" s="101"/>
      <c r="N10" s="102"/>
      <c r="O10" s="108"/>
      <c r="P10" s="108">
        <v>150</v>
      </c>
      <c r="Q10" s="108"/>
      <c r="R10" s="108"/>
      <c r="S10" s="108"/>
      <c r="T10" s="109"/>
      <c r="U10" s="98">
        <f t="shared" si="0"/>
        <v>150</v>
      </c>
      <c r="V10" s="67" t="s">
        <v>62</v>
      </c>
    </row>
    <row r="11" spans="1:22" ht="12.75" customHeight="1">
      <c r="A11" s="238" t="s">
        <v>88</v>
      </c>
      <c r="B11" s="229" t="s">
        <v>50</v>
      </c>
      <c r="C11" s="235" t="s">
        <v>87</v>
      </c>
      <c r="D11" s="235" t="s">
        <v>53</v>
      </c>
      <c r="E11" s="235">
        <v>6</v>
      </c>
      <c r="F11" s="235" t="s">
        <v>93</v>
      </c>
      <c r="G11" s="62">
        <v>15</v>
      </c>
      <c r="H11" s="241">
        <v>1</v>
      </c>
      <c r="I11" s="105"/>
      <c r="J11" s="101"/>
      <c r="K11" s="101"/>
      <c r="L11" s="101"/>
      <c r="M11" s="101"/>
      <c r="N11" s="102"/>
      <c r="O11" s="108"/>
      <c r="P11" s="108">
        <v>90</v>
      </c>
      <c r="Q11" s="108"/>
      <c r="R11" s="108"/>
      <c r="S11" s="108"/>
      <c r="T11" s="109"/>
      <c r="U11" s="98">
        <f t="shared" si="0"/>
        <v>90</v>
      </c>
      <c r="V11" s="67" t="s">
        <v>62</v>
      </c>
    </row>
    <row r="12" spans="1:22" ht="12.75" customHeight="1">
      <c r="A12" s="239"/>
      <c r="B12" s="231"/>
      <c r="C12" s="237"/>
      <c r="D12" s="237"/>
      <c r="E12" s="237"/>
      <c r="F12" s="237"/>
      <c r="G12" s="62">
        <v>10</v>
      </c>
      <c r="H12" s="243"/>
      <c r="I12" s="105"/>
      <c r="J12" s="101"/>
      <c r="K12" s="101"/>
      <c r="L12" s="101"/>
      <c r="M12" s="101"/>
      <c r="N12" s="102"/>
      <c r="O12" s="108"/>
      <c r="P12" s="108">
        <v>60</v>
      </c>
      <c r="Q12" s="108"/>
      <c r="R12" s="108"/>
      <c r="S12" s="108"/>
      <c r="T12" s="109"/>
      <c r="U12" s="98">
        <f t="shared" si="0"/>
        <v>60</v>
      </c>
      <c r="V12" s="67" t="s">
        <v>63</v>
      </c>
    </row>
    <row r="13" spans="1:22" ht="12.75" customHeight="1">
      <c r="A13" s="238" t="s">
        <v>68</v>
      </c>
      <c r="B13" s="229" t="s">
        <v>50</v>
      </c>
      <c r="C13" s="232" t="s">
        <v>58</v>
      </c>
      <c r="D13" s="235" t="s">
        <v>53</v>
      </c>
      <c r="E13" s="235">
        <v>8</v>
      </c>
      <c r="F13" s="62"/>
      <c r="G13" s="62">
        <v>8</v>
      </c>
      <c r="H13" s="84"/>
      <c r="I13" s="105"/>
      <c r="J13" s="101"/>
      <c r="K13" s="101"/>
      <c r="L13" s="101"/>
      <c r="M13" s="101"/>
      <c r="N13" s="102"/>
      <c r="O13" s="108"/>
      <c r="P13" s="108"/>
      <c r="Q13" s="108"/>
      <c r="R13" s="108">
        <v>120</v>
      </c>
      <c r="S13" s="108"/>
      <c r="T13" s="109"/>
      <c r="U13" s="98">
        <f t="shared" ref="U13:U24" si="1">SUM(I13:T13)</f>
        <v>120</v>
      </c>
      <c r="V13" s="72" t="s">
        <v>51</v>
      </c>
    </row>
    <row r="14" spans="1:22" ht="12.75" customHeight="1">
      <c r="A14" s="240"/>
      <c r="B14" s="230"/>
      <c r="C14" s="233"/>
      <c r="D14" s="236"/>
      <c r="E14" s="236"/>
      <c r="F14" s="62"/>
      <c r="G14" s="62">
        <v>4</v>
      </c>
      <c r="H14" s="84"/>
      <c r="I14" s="105"/>
      <c r="J14" s="101"/>
      <c r="K14" s="101"/>
      <c r="L14" s="101"/>
      <c r="M14" s="101"/>
      <c r="N14" s="102"/>
      <c r="O14" s="108"/>
      <c r="P14" s="108"/>
      <c r="Q14" s="108"/>
      <c r="R14" s="108">
        <v>60</v>
      </c>
      <c r="S14" s="108"/>
      <c r="T14" s="109"/>
      <c r="U14" s="98">
        <f t="shared" si="1"/>
        <v>60</v>
      </c>
      <c r="V14" s="67" t="s">
        <v>49</v>
      </c>
    </row>
    <row r="15" spans="1:22" ht="12.75" customHeight="1">
      <c r="A15" s="239"/>
      <c r="B15" s="231"/>
      <c r="C15" s="234"/>
      <c r="D15" s="237"/>
      <c r="E15" s="237"/>
      <c r="F15" s="62"/>
      <c r="G15" s="62">
        <v>5</v>
      </c>
      <c r="H15" s="84"/>
      <c r="I15" s="105"/>
      <c r="J15" s="101"/>
      <c r="K15" s="101"/>
      <c r="L15" s="101"/>
      <c r="M15" s="101"/>
      <c r="N15" s="102"/>
      <c r="O15" s="108"/>
      <c r="P15" s="108"/>
      <c r="Q15" s="108"/>
      <c r="R15" s="108">
        <v>75</v>
      </c>
      <c r="S15" s="108"/>
      <c r="T15" s="109"/>
      <c r="U15" s="98">
        <f t="shared" si="1"/>
        <v>75</v>
      </c>
      <c r="V15" s="67" t="s">
        <v>62</v>
      </c>
    </row>
    <row r="16" spans="1:22" ht="12.75" customHeight="1">
      <c r="A16" s="238" t="s">
        <v>70</v>
      </c>
      <c r="B16" s="229" t="s">
        <v>50</v>
      </c>
      <c r="C16" s="232" t="s">
        <v>72</v>
      </c>
      <c r="D16" s="235" t="s">
        <v>53</v>
      </c>
      <c r="E16" s="235">
        <v>10</v>
      </c>
      <c r="F16" s="62"/>
      <c r="G16" s="62">
        <v>8</v>
      </c>
      <c r="H16" s="84"/>
      <c r="I16" s="105"/>
      <c r="J16" s="101"/>
      <c r="K16" s="101"/>
      <c r="L16" s="101"/>
      <c r="M16" s="101"/>
      <c r="N16" s="102"/>
      <c r="O16" s="108"/>
      <c r="P16" s="108"/>
      <c r="Q16" s="108">
        <v>24</v>
      </c>
      <c r="R16" s="108">
        <v>160</v>
      </c>
      <c r="S16" s="108"/>
      <c r="T16" s="109"/>
      <c r="U16" s="98">
        <f t="shared" si="1"/>
        <v>184</v>
      </c>
      <c r="V16" s="67" t="s">
        <v>63</v>
      </c>
    </row>
    <row r="17" spans="1:22" ht="12.75" customHeight="1">
      <c r="A17" s="239"/>
      <c r="B17" s="231"/>
      <c r="C17" s="234"/>
      <c r="D17" s="237"/>
      <c r="E17" s="237"/>
      <c r="F17" s="62"/>
      <c r="G17" s="62">
        <v>8</v>
      </c>
      <c r="H17" s="84"/>
      <c r="I17" s="105"/>
      <c r="J17" s="101"/>
      <c r="K17" s="101"/>
      <c r="L17" s="101"/>
      <c r="M17" s="101"/>
      <c r="N17" s="102"/>
      <c r="O17" s="108"/>
      <c r="P17" s="108"/>
      <c r="Q17" s="108">
        <v>24</v>
      </c>
      <c r="R17" s="108">
        <v>160</v>
      </c>
      <c r="S17" s="108"/>
      <c r="T17" s="109"/>
      <c r="U17" s="98">
        <f t="shared" si="1"/>
        <v>184</v>
      </c>
      <c r="V17" s="67" t="s">
        <v>60</v>
      </c>
    </row>
    <row r="18" spans="1:22" ht="12.75" customHeight="1">
      <c r="A18" s="238" t="s">
        <v>75</v>
      </c>
      <c r="B18" s="229" t="s">
        <v>50</v>
      </c>
      <c r="C18" s="232" t="s">
        <v>58</v>
      </c>
      <c r="D18" s="235" t="s">
        <v>53</v>
      </c>
      <c r="E18" s="235">
        <v>8</v>
      </c>
      <c r="F18" s="62"/>
      <c r="G18" s="235">
        <v>50</v>
      </c>
      <c r="H18" s="84"/>
      <c r="I18" s="105"/>
      <c r="J18" s="101"/>
      <c r="K18" s="101"/>
      <c r="L18" s="101"/>
      <c r="M18" s="101"/>
      <c r="N18" s="102"/>
      <c r="O18" s="108"/>
      <c r="P18" s="108"/>
      <c r="Q18" s="108"/>
      <c r="R18" s="108"/>
      <c r="S18" s="108">
        <v>25</v>
      </c>
      <c r="T18" s="109"/>
      <c r="U18" s="98">
        <f t="shared" si="1"/>
        <v>25</v>
      </c>
      <c r="V18" s="67" t="s">
        <v>92</v>
      </c>
    </row>
    <row r="19" spans="1:22" ht="12.75" customHeight="1">
      <c r="A19" s="240"/>
      <c r="B19" s="230"/>
      <c r="C19" s="233"/>
      <c r="D19" s="236"/>
      <c r="E19" s="236"/>
      <c r="F19" s="62"/>
      <c r="G19" s="236"/>
      <c r="H19" s="84"/>
      <c r="I19" s="105"/>
      <c r="J19" s="101"/>
      <c r="K19" s="101"/>
      <c r="L19" s="101"/>
      <c r="M19" s="101"/>
      <c r="N19" s="102"/>
      <c r="O19" s="108"/>
      <c r="P19" s="108"/>
      <c r="Q19" s="108"/>
      <c r="R19" s="108"/>
      <c r="S19" s="108">
        <v>25</v>
      </c>
      <c r="T19" s="109"/>
      <c r="U19" s="98">
        <f t="shared" si="1"/>
        <v>25</v>
      </c>
      <c r="V19" s="67" t="s">
        <v>64</v>
      </c>
    </row>
    <row r="20" spans="1:22" ht="12.75" customHeight="1">
      <c r="A20" s="240"/>
      <c r="B20" s="230"/>
      <c r="C20" s="233"/>
      <c r="D20" s="236"/>
      <c r="E20" s="236"/>
      <c r="F20" s="62"/>
      <c r="G20" s="236"/>
      <c r="H20" s="84"/>
      <c r="I20" s="105"/>
      <c r="J20" s="101"/>
      <c r="K20" s="101"/>
      <c r="L20" s="101"/>
      <c r="M20" s="101"/>
      <c r="N20" s="102"/>
      <c r="O20" s="108"/>
      <c r="P20" s="108"/>
      <c r="Q20" s="108"/>
      <c r="R20" s="108"/>
      <c r="S20" s="108">
        <v>25</v>
      </c>
      <c r="T20" s="109"/>
      <c r="U20" s="98">
        <f t="shared" si="1"/>
        <v>25</v>
      </c>
      <c r="V20" s="67" t="s">
        <v>84</v>
      </c>
    </row>
    <row r="21" spans="1:22" ht="12.75" customHeight="1">
      <c r="A21" s="240"/>
      <c r="B21" s="230"/>
      <c r="C21" s="233"/>
      <c r="D21" s="236"/>
      <c r="E21" s="236"/>
      <c r="F21" s="62"/>
      <c r="G21" s="236"/>
      <c r="H21" s="84"/>
      <c r="I21" s="105"/>
      <c r="J21" s="101"/>
      <c r="K21" s="101"/>
      <c r="L21" s="101"/>
      <c r="M21" s="101"/>
      <c r="N21" s="102"/>
      <c r="O21" s="108"/>
      <c r="P21" s="108"/>
      <c r="Q21" s="108"/>
      <c r="R21" s="108"/>
      <c r="S21" s="108">
        <v>25</v>
      </c>
      <c r="T21" s="109"/>
      <c r="U21" s="98">
        <f t="shared" si="1"/>
        <v>25</v>
      </c>
      <c r="V21" s="67" t="s">
        <v>73</v>
      </c>
    </row>
    <row r="22" spans="1:22" ht="12.75" customHeight="1">
      <c r="A22" s="239"/>
      <c r="B22" s="231"/>
      <c r="C22" s="234"/>
      <c r="D22" s="237"/>
      <c r="E22" s="237"/>
      <c r="F22" s="62"/>
      <c r="G22" s="237"/>
      <c r="H22" s="84"/>
      <c r="I22" s="105"/>
      <c r="J22" s="101"/>
      <c r="K22" s="101"/>
      <c r="L22" s="101"/>
      <c r="M22" s="101"/>
      <c r="N22" s="102"/>
      <c r="O22" s="108"/>
      <c r="P22" s="108"/>
      <c r="Q22" s="108"/>
      <c r="R22" s="108"/>
      <c r="S22" s="108">
        <v>25</v>
      </c>
      <c r="T22" s="109"/>
      <c r="U22" s="98">
        <f t="shared" si="1"/>
        <v>25</v>
      </c>
      <c r="V22" s="77" t="s">
        <v>86</v>
      </c>
    </row>
    <row r="23" spans="1:22" ht="12.75" customHeight="1">
      <c r="A23" s="198" t="s">
        <v>74</v>
      </c>
      <c r="B23" s="61" t="s">
        <v>50</v>
      </c>
      <c r="C23" s="71" t="s">
        <v>58</v>
      </c>
      <c r="D23" s="62" t="s">
        <v>53</v>
      </c>
      <c r="E23" s="62">
        <v>8</v>
      </c>
      <c r="F23" s="62"/>
      <c r="G23" s="62">
        <v>50</v>
      </c>
      <c r="H23" s="84"/>
      <c r="I23" s="105"/>
      <c r="J23" s="101"/>
      <c r="K23" s="101"/>
      <c r="L23" s="101"/>
      <c r="M23" s="101"/>
      <c r="N23" s="102"/>
      <c r="O23" s="108"/>
      <c r="P23" s="108"/>
      <c r="Q23" s="108"/>
      <c r="R23" s="108"/>
      <c r="S23" s="108">
        <v>25</v>
      </c>
      <c r="T23" s="109"/>
      <c r="U23" s="98">
        <f t="shared" si="1"/>
        <v>25</v>
      </c>
      <c r="V23" s="67" t="s">
        <v>62</v>
      </c>
    </row>
    <row r="24" spans="1:22" ht="12.75" customHeight="1" thickBot="1">
      <c r="A24" s="198" t="s">
        <v>76</v>
      </c>
      <c r="B24" s="74" t="s">
        <v>50</v>
      </c>
      <c r="C24" s="204" t="s">
        <v>91</v>
      </c>
      <c r="D24" s="200"/>
      <c r="E24" s="200"/>
      <c r="F24" s="200"/>
      <c r="G24" s="200"/>
      <c r="H24" s="202"/>
      <c r="I24" s="110"/>
      <c r="J24" s="111"/>
      <c r="K24" s="111"/>
      <c r="L24" s="111"/>
      <c r="M24" s="111"/>
      <c r="N24" s="112"/>
      <c r="O24" s="108"/>
      <c r="P24" s="108"/>
      <c r="Q24" s="108"/>
      <c r="R24" s="108"/>
      <c r="S24" s="108"/>
      <c r="T24" s="109">
        <v>20</v>
      </c>
      <c r="U24" s="114">
        <f t="shared" si="1"/>
        <v>20</v>
      </c>
      <c r="V24" s="76" t="s">
        <v>85</v>
      </c>
    </row>
    <row r="25" spans="1:22" s="1" customFormat="1" ht="12.75" customHeight="1">
      <c r="A25" s="226" t="s">
        <v>69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8"/>
    </row>
    <row r="26" spans="1:22" ht="12.75" customHeight="1">
      <c r="A26" s="70" t="s">
        <v>65</v>
      </c>
      <c r="B26" s="61" t="s">
        <v>50</v>
      </c>
      <c r="C26" s="62" t="s">
        <v>66</v>
      </c>
      <c r="D26" s="62" t="s">
        <v>67</v>
      </c>
      <c r="E26" s="62">
        <v>3</v>
      </c>
      <c r="F26" s="62"/>
      <c r="G26" s="62">
        <v>8</v>
      </c>
      <c r="H26" s="84"/>
      <c r="I26" s="105"/>
      <c r="J26" s="101"/>
      <c r="K26" s="101"/>
      <c r="L26" s="101"/>
      <c r="M26" s="101"/>
      <c r="N26" s="102"/>
      <c r="O26" s="108">
        <v>64</v>
      </c>
      <c r="P26" s="108"/>
      <c r="Q26" s="108"/>
      <c r="R26" s="108"/>
      <c r="S26" s="108"/>
      <c r="T26" s="109"/>
      <c r="U26" s="98">
        <f>SUM(I26:T26)</f>
        <v>64</v>
      </c>
      <c r="V26" s="67" t="s">
        <v>63</v>
      </c>
    </row>
    <row r="27" spans="1:22" ht="12.75" customHeight="1">
      <c r="A27" s="238" t="s">
        <v>71</v>
      </c>
      <c r="B27" s="229" t="s">
        <v>50</v>
      </c>
      <c r="C27" s="232" t="s">
        <v>66</v>
      </c>
      <c r="D27" s="235" t="s">
        <v>53</v>
      </c>
      <c r="E27" s="235">
        <v>2</v>
      </c>
      <c r="F27" s="62"/>
      <c r="G27" s="62">
        <v>4</v>
      </c>
      <c r="H27" s="84"/>
      <c r="I27" s="105"/>
      <c r="J27" s="101"/>
      <c r="K27" s="101"/>
      <c r="L27" s="101"/>
      <c r="M27" s="101"/>
      <c r="N27" s="102"/>
      <c r="O27" s="108"/>
      <c r="P27" s="108"/>
      <c r="Q27" s="108">
        <v>16</v>
      </c>
      <c r="R27" s="108">
        <v>100</v>
      </c>
      <c r="S27" s="108"/>
      <c r="T27" s="109"/>
      <c r="U27" s="98">
        <f t="shared" si="0"/>
        <v>116</v>
      </c>
      <c r="V27" s="67" t="s">
        <v>49</v>
      </c>
    </row>
    <row r="28" spans="1:22" ht="12.75" customHeight="1" thickBot="1">
      <c r="A28" s="239"/>
      <c r="B28" s="231"/>
      <c r="C28" s="234"/>
      <c r="D28" s="237"/>
      <c r="E28" s="237"/>
      <c r="F28" s="62"/>
      <c r="G28" s="62">
        <v>3</v>
      </c>
      <c r="H28" s="84"/>
      <c r="I28" s="105"/>
      <c r="J28" s="101"/>
      <c r="K28" s="101"/>
      <c r="L28" s="101"/>
      <c r="M28" s="101"/>
      <c r="N28" s="102"/>
      <c r="O28" s="108"/>
      <c r="P28" s="108"/>
      <c r="Q28" s="108">
        <v>12</v>
      </c>
      <c r="R28" s="108">
        <v>75</v>
      </c>
      <c r="S28" s="108"/>
      <c r="T28" s="109"/>
      <c r="U28" s="98">
        <f>SUM(I28:T28)</f>
        <v>87</v>
      </c>
      <c r="V28" s="67" t="s">
        <v>62</v>
      </c>
    </row>
    <row r="29" spans="1:22" s="1" customFormat="1" ht="12.75" customHeight="1">
      <c r="A29" s="226" t="s">
        <v>25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8"/>
    </row>
    <row r="30" spans="1:22" ht="26.25" customHeight="1">
      <c r="A30" s="70" t="s">
        <v>78</v>
      </c>
      <c r="B30" s="61" t="s">
        <v>79</v>
      </c>
      <c r="C30" s="62">
        <v>3</v>
      </c>
      <c r="D30" s="62"/>
      <c r="E30" s="62">
        <v>5</v>
      </c>
      <c r="F30" s="62">
        <v>18</v>
      </c>
      <c r="G30" s="62">
        <v>10</v>
      </c>
      <c r="H30" s="84">
        <v>1</v>
      </c>
      <c r="I30" s="105">
        <v>34</v>
      </c>
      <c r="J30" s="101">
        <v>34</v>
      </c>
      <c r="K30" s="101"/>
      <c r="L30" s="207">
        <f>G30*0.5</f>
        <v>5</v>
      </c>
      <c r="M30" s="101"/>
      <c r="N30" s="102"/>
      <c r="O30" s="108"/>
      <c r="P30" s="108"/>
      <c r="Q30" s="108"/>
      <c r="R30" s="108"/>
      <c r="S30" s="108"/>
      <c r="T30" s="109"/>
      <c r="U30" s="98">
        <f t="shared" si="0"/>
        <v>73</v>
      </c>
      <c r="V30" s="67" t="s">
        <v>83</v>
      </c>
    </row>
    <row r="31" spans="1:22" ht="12.75" customHeight="1">
      <c r="A31" s="70" t="s">
        <v>80</v>
      </c>
      <c r="B31" s="61" t="s">
        <v>79</v>
      </c>
      <c r="C31" s="62">
        <v>2</v>
      </c>
      <c r="D31" s="62"/>
      <c r="E31" s="62">
        <v>3</v>
      </c>
      <c r="F31" s="62">
        <v>13</v>
      </c>
      <c r="G31" s="62">
        <v>10</v>
      </c>
      <c r="H31" s="84"/>
      <c r="I31" s="105"/>
      <c r="J31" s="101"/>
      <c r="K31" s="101"/>
      <c r="L31" s="101"/>
      <c r="M31" s="101"/>
      <c r="N31" s="102"/>
      <c r="O31" s="108"/>
      <c r="P31" s="108">
        <v>50</v>
      </c>
      <c r="Q31" s="108"/>
      <c r="R31" s="108"/>
      <c r="S31" s="108"/>
      <c r="T31" s="109"/>
      <c r="U31" s="98">
        <f t="shared" si="0"/>
        <v>50</v>
      </c>
      <c r="V31" s="67" t="s">
        <v>49</v>
      </c>
    </row>
    <row r="32" spans="1:22" ht="24.75" customHeight="1">
      <c r="A32" s="70" t="s">
        <v>81</v>
      </c>
      <c r="B32" s="61" t="s">
        <v>79</v>
      </c>
      <c r="C32" s="62">
        <v>2</v>
      </c>
      <c r="D32" s="62"/>
      <c r="E32" s="62">
        <v>4</v>
      </c>
      <c r="F32" s="62">
        <v>13</v>
      </c>
      <c r="G32" s="62">
        <v>10</v>
      </c>
      <c r="H32" s="84"/>
      <c r="I32" s="105"/>
      <c r="J32" s="101"/>
      <c r="K32" s="101"/>
      <c r="L32" s="101"/>
      <c r="M32" s="101"/>
      <c r="N32" s="102"/>
      <c r="O32" s="108"/>
      <c r="P32" s="108">
        <v>100</v>
      </c>
      <c r="Q32" s="108"/>
      <c r="R32" s="108"/>
      <c r="S32" s="108"/>
      <c r="T32" s="109"/>
      <c r="U32" s="98">
        <f t="shared" si="0"/>
        <v>100</v>
      </c>
      <c r="V32" s="67" t="s">
        <v>64</v>
      </c>
    </row>
    <row r="33" spans="1:22" ht="12.75" customHeight="1">
      <c r="A33" s="70" t="s">
        <v>65</v>
      </c>
      <c r="B33" s="61" t="s">
        <v>79</v>
      </c>
      <c r="C33" s="62">
        <v>2</v>
      </c>
      <c r="D33" s="62"/>
      <c r="E33" s="62">
        <v>3</v>
      </c>
      <c r="F33" s="62">
        <v>13</v>
      </c>
      <c r="G33" s="62">
        <v>10</v>
      </c>
      <c r="H33" s="84"/>
      <c r="I33" s="105"/>
      <c r="J33" s="101"/>
      <c r="K33" s="101"/>
      <c r="L33" s="101"/>
      <c r="M33" s="101">
        <v>80</v>
      </c>
      <c r="N33" s="102"/>
      <c r="O33" s="108"/>
      <c r="P33" s="108"/>
      <c r="Q33" s="108"/>
      <c r="R33" s="108"/>
      <c r="S33" s="108"/>
      <c r="T33" s="109"/>
      <c r="U33" s="98">
        <f t="shared" si="0"/>
        <v>80</v>
      </c>
      <c r="V33" s="67" t="s">
        <v>84</v>
      </c>
    </row>
    <row r="34" spans="1:22" ht="12.75" customHeight="1">
      <c r="A34" s="70" t="s">
        <v>82</v>
      </c>
      <c r="B34" s="61" t="s">
        <v>79</v>
      </c>
      <c r="C34" s="62">
        <v>3</v>
      </c>
      <c r="D34" s="62" t="s">
        <v>53</v>
      </c>
      <c r="E34" s="62"/>
      <c r="F34" s="62"/>
      <c r="G34" s="62">
        <v>2</v>
      </c>
      <c r="H34" s="84"/>
      <c r="I34" s="105"/>
      <c r="J34" s="101"/>
      <c r="K34" s="101"/>
      <c r="L34" s="101"/>
      <c r="M34" s="101"/>
      <c r="N34" s="102"/>
      <c r="O34" s="108"/>
      <c r="P34" s="108"/>
      <c r="Q34" s="108">
        <v>8</v>
      </c>
      <c r="R34" s="108">
        <v>60</v>
      </c>
      <c r="S34" s="108"/>
      <c r="T34" s="109"/>
      <c r="U34" s="114">
        <f t="shared" si="0"/>
        <v>68</v>
      </c>
      <c r="V34" s="67" t="s">
        <v>49</v>
      </c>
    </row>
    <row r="35" spans="1:22" ht="12.75" customHeight="1">
      <c r="A35" s="70" t="s">
        <v>82</v>
      </c>
      <c r="B35" s="61" t="s">
        <v>79</v>
      </c>
      <c r="C35" s="62"/>
      <c r="D35" s="62" t="s">
        <v>67</v>
      </c>
      <c r="E35" s="62"/>
      <c r="F35" s="62"/>
      <c r="G35" s="62">
        <v>1</v>
      </c>
      <c r="H35" s="84"/>
      <c r="I35" s="105"/>
      <c r="J35" s="101"/>
      <c r="K35" s="101"/>
      <c r="L35" s="101"/>
      <c r="M35" s="101"/>
      <c r="N35" s="102"/>
      <c r="O35" s="108"/>
      <c r="P35" s="108"/>
      <c r="Q35" s="108">
        <v>4</v>
      </c>
      <c r="R35" s="108">
        <v>30</v>
      </c>
      <c r="S35" s="108"/>
      <c r="T35" s="109"/>
      <c r="U35" s="98">
        <f>SUM(I35:T35)</f>
        <v>34</v>
      </c>
      <c r="V35" s="67" t="s">
        <v>73</v>
      </c>
    </row>
    <row r="36" spans="1:22" ht="12.75" customHeight="1" thickBot="1">
      <c r="A36" s="66" t="s">
        <v>77</v>
      </c>
      <c r="B36" s="61" t="s">
        <v>79</v>
      </c>
      <c r="C36" s="62"/>
      <c r="D36" s="62"/>
      <c r="E36" s="62"/>
      <c r="F36" s="62"/>
      <c r="G36" s="62"/>
      <c r="H36" s="84"/>
      <c r="I36" s="110"/>
      <c r="J36" s="101"/>
      <c r="K36" s="101"/>
      <c r="L36" s="101"/>
      <c r="M36" s="101"/>
      <c r="N36" s="102"/>
      <c r="O36" s="108"/>
      <c r="P36" s="108"/>
      <c r="Q36" s="108"/>
      <c r="R36" s="108"/>
      <c r="S36" s="108"/>
      <c r="T36" s="109">
        <v>20</v>
      </c>
      <c r="U36" s="114">
        <f t="shared" si="0"/>
        <v>20</v>
      </c>
      <c r="V36" s="77" t="s">
        <v>86</v>
      </c>
    </row>
    <row r="37" spans="1:22" ht="12.75" customHeight="1" thickBot="1">
      <c r="A37" s="221" t="s">
        <v>30</v>
      </c>
      <c r="B37" s="222"/>
      <c r="C37" s="222"/>
      <c r="D37" s="222"/>
      <c r="E37" s="222"/>
      <c r="F37" s="222"/>
      <c r="G37" s="222"/>
      <c r="H37" s="222"/>
      <c r="I37" s="99">
        <f t="shared" ref="I37:T37" si="2">SUM(I4:I36)</f>
        <v>102</v>
      </c>
      <c r="J37" s="100">
        <f t="shared" si="2"/>
        <v>84</v>
      </c>
      <c r="K37" s="100">
        <f t="shared" si="2"/>
        <v>0</v>
      </c>
      <c r="L37" s="100">
        <f t="shared" si="2"/>
        <v>69</v>
      </c>
      <c r="M37" s="100">
        <f t="shared" si="2"/>
        <v>81</v>
      </c>
      <c r="N37" s="100">
        <f t="shared" si="2"/>
        <v>16.5</v>
      </c>
      <c r="O37" s="100">
        <f t="shared" si="2"/>
        <v>350</v>
      </c>
      <c r="P37" s="100">
        <f t="shared" si="2"/>
        <v>450</v>
      </c>
      <c r="Q37" s="100">
        <f t="shared" si="2"/>
        <v>88</v>
      </c>
      <c r="R37" s="100">
        <f t="shared" si="2"/>
        <v>840</v>
      </c>
      <c r="S37" s="100">
        <f t="shared" si="2"/>
        <v>150</v>
      </c>
      <c r="T37" s="100">
        <f t="shared" si="2"/>
        <v>40</v>
      </c>
      <c r="U37" s="113">
        <f t="shared" si="0"/>
        <v>2270.5</v>
      </c>
      <c r="V37" s="68"/>
    </row>
    <row r="38" spans="1:22"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49"/>
      <c r="P38" s="49"/>
      <c r="Q38" s="49"/>
      <c r="R38" s="49"/>
      <c r="S38" s="49"/>
      <c r="T38" s="49"/>
      <c r="U38" s="52"/>
    </row>
    <row r="39" spans="1:22">
      <c r="A39" s="223" t="s">
        <v>107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 t="s">
        <v>94</v>
      </c>
      <c r="M39" s="224"/>
      <c r="N39" s="224"/>
      <c r="O39" s="224"/>
      <c r="P39" s="224"/>
      <c r="Q39" s="224"/>
      <c r="R39" s="224"/>
      <c r="S39" s="224"/>
      <c r="T39" s="224"/>
      <c r="U39" s="224"/>
      <c r="V39" s="224"/>
    </row>
    <row r="40" spans="1:22">
      <c r="E40" s="52"/>
      <c r="F40" s="52"/>
      <c r="G40" s="52"/>
      <c r="I40" s="53"/>
      <c r="J40" s="53"/>
      <c r="K40" s="53"/>
      <c r="L40" s="53"/>
      <c r="M40" s="54"/>
      <c r="N40" s="54"/>
      <c r="O40" s="48"/>
      <c r="P40" s="48"/>
      <c r="Q40" s="48"/>
      <c r="R40" s="48"/>
      <c r="S40" s="48"/>
      <c r="T40" s="48"/>
      <c r="U40" s="52"/>
    </row>
    <row r="41" spans="1:22">
      <c r="E41" s="52"/>
      <c r="F41" s="52"/>
      <c r="G41" s="52"/>
      <c r="H41" s="53"/>
      <c r="I41" s="53"/>
      <c r="J41" s="53"/>
      <c r="K41" s="53"/>
      <c r="L41" s="53"/>
      <c r="M41" s="55"/>
      <c r="N41" s="55"/>
      <c r="O41" s="49"/>
      <c r="P41" s="49"/>
      <c r="Q41" s="49"/>
      <c r="R41" s="49"/>
      <c r="S41" s="49"/>
      <c r="T41" s="49"/>
      <c r="U41" s="52"/>
    </row>
    <row r="42" spans="1:22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49"/>
      <c r="P42" s="49"/>
      <c r="Q42" s="49"/>
      <c r="R42" s="49"/>
      <c r="S42" s="49"/>
      <c r="T42" s="49"/>
      <c r="U42" s="52"/>
    </row>
    <row r="43" spans="1:22"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48"/>
      <c r="P43" s="48"/>
      <c r="Q43" s="48"/>
      <c r="R43" s="48"/>
      <c r="S43" s="48"/>
      <c r="T43" s="48"/>
      <c r="U43" s="52"/>
    </row>
    <row r="44" spans="1:22">
      <c r="O44" s="49"/>
      <c r="P44" s="49"/>
      <c r="Q44" s="49"/>
      <c r="R44" s="49"/>
      <c r="S44" s="49"/>
      <c r="T44" s="49"/>
    </row>
    <row r="45" spans="1:22">
      <c r="O45" s="49"/>
      <c r="P45" s="49"/>
      <c r="Q45" s="49"/>
      <c r="R45" s="49"/>
      <c r="S45" s="49"/>
      <c r="T45" s="49"/>
    </row>
    <row r="46" spans="1:22">
      <c r="O46" s="48"/>
      <c r="P46" s="48"/>
      <c r="Q46" s="48"/>
      <c r="R46" s="48"/>
      <c r="S46" s="48"/>
      <c r="T46" s="48"/>
    </row>
    <row r="47" spans="1:22">
      <c r="O47" s="49"/>
      <c r="P47" s="49"/>
      <c r="Q47" s="49"/>
      <c r="R47" s="49"/>
      <c r="S47" s="49"/>
      <c r="T47" s="49"/>
    </row>
    <row r="48" spans="1:22">
      <c r="O48" s="49"/>
      <c r="P48" s="49"/>
      <c r="Q48" s="49"/>
      <c r="R48" s="49"/>
      <c r="S48" s="49"/>
      <c r="T48" s="49"/>
    </row>
    <row r="49" spans="15:20">
      <c r="O49" s="48"/>
      <c r="P49" s="48"/>
      <c r="Q49" s="48"/>
      <c r="R49" s="48"/>
      <c r="S49" s="48"/>
      <c r="T49" s="48"/>
    </row>
    <row r="50" spans="15:20">
      <c r="O50" s="49"/>
      <c r="P50" s="49"/>
      <c r="Q50" s="49"/>
      <c r="R50" s="49"/>
      <c r="S50" s="49"/>
      <c r="T50" s="49"/>
    </row>
    <row r="51" spans="15:20">
      <c r="O51" s="49"/>
      <c r="P51" s="49"/>
      <c r="Q51" s="49"/>
      <c r="R51" s="49"/>
      <c r="S51" s="49"/>
      <c r="T51" s="49"/>
    </row>
    <row r="52" spans="15:20" ht="12.75" customHeight="1">
      <c r="O52" s="48"/>
      <c r="P52" s="48"/>
      <c r="Q52" s="48"/>
      <c r="R52" s="48"/>
      <c r="S52" s="48"/>
      <c r="T52" s="48"/>
    </row>
    <row r="53" spans="15:20">
      <c r="O53" s="49"/>
      <c r="P53" s="49"/>
      <c r="Q53" s="49"/>
      <c r="R53" s="49"/>
      <c r="S53" s="49"/>
      <c r="T53" s="49"/>
    </row>
    <row r="54" spans="15:20">
      <c r="O54" s="49"/>
      <c r="P54" s="49"/>
      <c r="Q54" s="49"/>
      <c r="R54" s="49"/>
      <c r="S54" s="49"/>
      <c r="T54" s="49"/>
    </row>
    <row r="55" spans="15:20">
      <c r="O55" s="48"/>
      <c r="P55" s="48"/>
      <c r="Q55" s="48"/>
      <c r="R55" s="48"/>
      <c r="S55" s="48"/>
      <c r="T55" s="48"/>
    </row>
    <row r="56" spans="15:20">
      <c r="O56" s="6"/>
      <c r="P56" s="6"/>
      <c r="Q56" s="6"/>
      <c r="R56" s="6"/>
      <c r="S56" s="6"/>
      <c r="T56" s="6"/>
    </row>
  </sheetData>
  <autoFilter ref="A2:V37"/>
  <mergeCells count="47">
    <mergeCell ref="A39:K39"/>
    <mergeCell ref="G18:G22"/>
    <mergeCell ref="A3:V3"/>
    <mergeCell ref="A25:V25"/>
    <mergeCell ref="A11:A12"/>
    <mergeCell ref="H11:H12"/>
    <mergeCell ref="B11:B12"/>
    <mergeCell ref="C11:C12"/>
    <mergeCell ref="D11:D12"/>
    <mergeCell ref="E11:E12"/>
    <mergeCell ref="F11:F12"/>
    <mergeCell ref="C18:C22"/>
    <mergeCell ref="B4:B5"/>
    <mergeCell ref="A4:A5"/>
    <mergeCell ref="A7:A9"/>
    <mergeCell ref="B7:B9"/>
    <mergeCell ref="L39:V39"/>
    <mergeCell ref="F4:F5"/>
    <mergeCell ref="E4:E5"/>
    <mergeCell ref="D4:D5"/>
    <mergeCell ref="C4:C5"/>
    <mergeCell ref="C7:C9"/>
    <mergeCell ref="D7:D9"/>
    <mergeCell ref="E7:E9"/>
    <mergeCell ref="H7:H9"/>
    <mergeCell ref="A29:V29"/>
    <mergeCell ref="A13:A15"/>
    <mergeCell ref="C27:C28"/>
    <mergeCell ref="D27:D28"/>
    <mergeCell ref="E27:E28"/>
    <mergeCell ref="A27:A28"/>
    <mergeCell ref="B27:B28"/>
    <mergeCell ref="A1:V1"/>
    <mergeCell ref="A37:H37"/>
    <mergeCell ref="B13:B15"/>
    <mergeCell ref="C13:C15"/>
    <mergeCell ref="D13:D15"/>
    <mergeCell ref="E13:E15"/>
    <mergeCell ref="A16:A17"/>
    <mergeCell ref="B16:B17"/>
    <mergeCell ref="C16:C17"/>
    <mergeCell ref="D16:D17"/>
    <mergeCell ref="E16:E17"/>
    <mergeCell ref="A18:A22"/>
    <mergeCell ref="B18:B22"/>
    <mergeCell ref="D18:D22"/>
    <mergeCell ref="E18:E22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I37 U12 U31:U37 J37:T37 L5:L6 N6 L30 U27:U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V56"/>
  <sheetViews>
    <sheetView tabSelected="1" workbookViewId="0">
      <selection activeCell="X16" sqref="X16"/>
    </sheetView>
  </sheetViews>
  <sheetFormatPr defaultRowHeight="12.75"/>
  <cols>
    <col min="1" max="1" width="28.42578125" style="50" customWidth="1"/>
    <col min="2" max="2" width="6.7109375" style="50" customWidth="1"/>
    <col min="3" max="3" width="7.42578125" style="50" customWidth="1"/>
    <col min="4" max="4" width="4.7109375" style="50" customWidth="1"/>
    <col min="5" max="5" width="5.85546875" style="50" customWidth="1"/>
    <col min="6" max="6" width="6.140625" style="50" customWidth="1"/>
    <col min="7" max="7" width="6" style="50" customWidth="1"/>
    <col min="8" max="8" width="6.28515625" style="50" customWidth="1"/>
    <col min="9" max="9" width="6.7109375" style="50" customWidth="1"/>
    <col min="10" max="10" width="6.5703125" style="50" customWidth="1"/>
    <col min="11" max="11" width="6.7109375" style="50" customWidth="1"/>
    <col min="12" max="12" width="6.42578125" style="50" customWidth="1"/>
    <col min="13" max="13" width="7.140625" style="50" customWidth="1"/>
    <col min="14" max="14" width="6.140625" style="50" customWidth="1"/>
    <col min="15" max="15" width="7.140625" style="1" customWidth="1"/>
    <col min="16" max="16" width="6.5703125" style="1" customWidth="1"/>
    <col min="17" max="17" width="10.140625" style="1" customWidth="1"/>
    <col min="18" max="18" width="7.140625" style="1" customWidth="1"/>
    <col min="19" max="19" width="6.140625" style="1" customWidth="1"/>
    <col min="20" max="20" width="6.42578125" style="1" customWidth="1"/>
    <col min="21" max="21" width="8.140625" style="50" customWidth="1"/>
    <col min="22" max="22" width="19.7109375" style="50" customWidth="1"/>
    <col min="23" max="16384" width="9.140625" style="50"/>
  </cols>
  <sheetData>
    <row r="1" spans="1:22" ht="27" customHeight="1" thickBot="1">
      <c r="A1" s="219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51.75" customHeight="1" thickBot="1">
      <c r="A2" s="56" t="s">
        <v>46</v>
      </c>
      <c r="B2" s="56" t="s">
        <v>0</v>
      </c>
      <c r="C2" s="56" t="s">
        <v>23</v>
      </c>
      <c r="D2" s="56" t="s">
        <v>52</v>
      </c>
      <c r="E2" s="56" t="s">
        <v>19</v>
      </c>
      <c r="F2" s="56" t="s">
        <v>26</v>
      </c>
      <c r="G2" s="57" t="s">
        <v>24</v>
      </c>
      <c r="H2" s="56" t="s">
        <v>8</v>
      </c>
      <c r="I2" s="56" t="s">
        <v>9</v>
      </c>
      <c r="J2" s="56" t="s">
        <v>32</v>
      </c>
      <c r="K2" s="56" t="s">
        <v>27</v>
      </c>
      <c r="L2" s="56" t="s">
        <v>10</v>
      </c>
      <c r="M2" s="56" t="s">
        <v>11</v>
      </c>
      <c r="N2" s="56" t="s">
        <v>28</v>
      </c>
      <c r="O2" s="58" t="s">
        <v>29</v>
      </c>
      <c r="P2" s="58" t="s">
        <v>12</v>
      </c>
      <c r="Q2" s="58" t="s">
        <v>33</v>
      </c>
      <c r="R2" s="58" t="s">
        <v>97</v>
      </c>
      <c r="S2" s="58" t="s">
        <v>34</v>
      </c>
      <c r="T2" s="59" t="s">
        <v>35</v>
      </c>
      <c r="U2" s="56" t="s">
        <v>13</v>
      </c>
      <c r="V2" s="60" t="s">
        <v>14</v>
      </c>
    </row>
    <row r="3" spans="1:22" s="1" customFormat="1" ht="12.75" customHeight="1">
      <c r="A3" s="226" t="s">
        <v>111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</row>
    <row r="4" spans="1:22" ht="12.75" customHeight="1">
      <c r="A4" s="199" t="s">
        <v>48</v>
      </c>
      <c r="B4" s="206" t="s">
        <v>56</v>
      </c>
      <c r="C4" s="197" t="s">
        <v>57</v>
      </c>
      <c r="D4" s="197" t="s">
        <v>53</v>
      </c>
      <c r="E4" s="197">
        <v>5</v>
      </c>
      <c r="F4" s="197">
        <v>17</v>
      </c>
      <c r="G4" s="197">
        <v>78</v>
      </c>
      <c r="H4" s="196">
        <v>3</v>
      </c>
      <c r="I4" s="126">
        <v>34</v>
      </c>
      <c r="J4" s="207"/>
      <c r="K4" s="207"/>
      <c r="L4" s="207"/>
      <c r="M4" s="207"/>
      <c r="N4" s="208"/>
      <c r="O4" s="127"/>
      <c r="P4" s="127"/>
      <c r="Q4" s="127"/>
      <c r="R4" s="127"/>
      <c r="S4" s="127"/>
      <c r="T4" s="128"/>
      <c r="U4" s="209">
        <f>SUM(I4:T4)</f>
        <v>34</v>
      </c>
      <c r="V4" s="72" t="s">
        <v>49</v>
      </c>
    </row>
    <row r="5" spans="1:22" ht="12.75" customHeight="1">
      <c r="A5" s="64" t="s">
        <v>48</v>
      </c>
      <c r="B5" s="61" t="s">
        <v>56</v>
      </c>
      <c r="C5" s="62" t="s">
        <v>57</v>
      </c>
      <c r="D5" s="62" t="s">
        <v>53</v>
      </c>
      <c r="E5" s="62">
        <v>5</v>
      </c>
      <c r="F5" s="62">
        <v>17</v>
      </c>
      <c r="G5" s="62">
        <v>78</v>
      </c>
      <c r="H5" s="84">
        <v>3</v>
      </c>
      <c r="I5" s="105"/>
      <c r="J5" s="101">
        <v>16</v>
      </c>
      <c r="K5" s="101"/>
      <c r="L5" s="207">
        <f>G5*0.5</f>
        <v>39</v>
      </c>
      <c r="M5" s="101"/>
      <c r="N5" s="102"/>
      <c r="O5" s="106"/>
      <c r="P5" s="106"/>
      <c r="Q5" s="106"/>
      <c r="R5" s="106"/>
      <c r="S5" s="106"/>
      <c r="T5" s="107"/>
      <c r="U5" s="98">
        <f t="shared" ref="U5:U37" si="0">SUM(I5:T5)</f>
        <v>55</v>
      </c>
      <c r="V5" s="67" t="s">
        <v>51</v>
      </c>
    </row>
    <row r="6" spans="1:22" ht="12.75" customHeight="1">
      <c r="A6" s="65" t="s">
        <v>55</v>
      </c>
      <c r="B6" s="61" t="s">
        <v>50</v>
      </c>
      <c r="C6" s="63" t="s">
        <v>58</v>
      </c>
      <c r="D6" s="62" t="s">
        <v>53</v>
      </c>
      <c r="E6" s="62">
        <v>7</v>
      </c>
      <c r="F6" s="62">
        <v>17</v>
      </c>
      <c r="G6" s="62">
        <v>50</v>
      </c>
      <c r="H6" s="84">
        <v>2</v>
      </c>
      <c r="I6" s="105">
        <v>34</v>
      </c>
      <c r="J6" s="101">
        <v>34</v>
      </c>
      <c r="K6" s="101"/>
      <c r="L6" s="207">
        <f>G6*0.5</f>
        <v>25</v>
      </c>
      <c r="M6" s="101">
        <v>1</v>
      </c>
      <c r="N6" s="208">
        <f>(G6*0.25)+(2*H6)</f>
        <v>16.5</v>
      </c>
      <c r="O6" s="106">
        <v>150</v>
      </c>
      <c r="P6" s="106"/>
      <c r="Q6" s="106"/>
      <c r="R6" s="106"/>
      <c r="S6" s="106"/>
      <c r="T6" s="107"/>
      <c r="U6" s="98">
        <f t="shared" si="0"/>
        <v>260.5</v>
      </c>
      <c r="V6" s="67" t="s">
        <v>49</v>
      </c>
    </row>
    <row r="7" spans="1:22" ht="12.75" customHeight="1">
      <c r="A7" s="65" t="s">
        <v>59</v>
      </c>
      <c r="B7" s="61" t="s">
        <v>50</v>
      </c>
      <c r="C7" s="62" t="s">
        <v>54</v>
      </c>
      <c r="D7" s="62" t="s">
        <v>53</v>
      </c>
      <c r="E7" s="62">
        <v>4</v>
      </c>
      <c r="F7" s="69"/>
      <c r="G7" s="62">
        <v>7</v>
      </c>
      <c r="H7" s="84">
        <v>1</v>
      </c>
      <c r="I7" s="105"/>
      <c r="J7" s="101"/>
      <c r="K7" s="101"/>
      <c r="L7" s="101"/>
      <c r="M7" s="101"/>
      <c r="N7" s="102"/>
      <c r="O7" s="106">
        <v>56</v>
      </c>
      <c r="P7" s="106"/>
      <c r="Q7" s="106"/>
      <c r="R7" s="106"/>
      <c r="S7" s="106"/>
      <c r="T7" s="107"/>
      <c r="U7" s="98">
        <f t="shared" si="0"/>
        <v>56</v>
      </c>
      <c r="V7" s="67" t="s">
        <v>60</v>
      </c>
    </row>
    <row r="8" spans="1:22" ht="12.75" customHeight="1">
      <c r="A8" s="65" t="s">
        <v>59</v>
      </c>
      <c r="B8" s="61" t="s">
        <v>50</v>
      </c>
      <c r="C8" s="62" t="s">
        <v>54</v>
      </c>
      <c r="D8" s="62" t="s">
        <v>53</v>
      </c>
      <c r="E8" s="62">
        <v>4</v>
      </c>
      <c r="F8" s="62"/>
      <c r="G8" s="62">
        <v>6</v>
      </c>
      <c r="H8" s="84"/>
      <c r="I8" s="105"/>
      <c r="J8" s="101"/>
      <c r="K8" s="101"/>
      <c r="L8" s="101"/>
      <c r="M8" s="101"/>
      <c r="N8" s="102"/>
      <c r="O8" s="106">
        <v>48</v>
      </c>
      <c r="P8" s="106"/>
      <c r="Q8" s="106"/>
      <c r="R8" s="106"/>
      <c r="S8" s="106"/>
      <c r="T8" s="107"/>
      <c r="U8" s="98">
        <f t="shared" si="0"/>
        <v>48</v>
      </c>
      <c r="V8" s="67" t="s">
        <v>61</v>
      </c>
    </row>
    <row r="9" spans="1:22" ht="12.75" customHeight="1">
      <c r="A9" s="65" t="s">
        <v>59</v>
      </c>
      <c r="B9" s="61" t="s">
        <v>50</v>
      </c>
      <c r="C9" s="62" t="s">
        <v>54</v>
      </c>
      <c r="D9" s="62" t="s">
        <v>53</v>
      </c>
      <c r="E9" s="62">
        <v>4</v>
      </c>
      <c r="F9" s="62"/>
      <c r="G9" s="62">
        <v>4</v>
      </c>
      <c r="H9" s="84"/>
      <c r="I9" s="105"/>
      <c r="J9" s="101"/>
      <c r="K9" s="101"/>
      <c r="L9" s="101"/>
      <c r="M9" s="101"/>
      <c r="N9" s="102"/>
      <c r="O9" s="108">
        <v>32</v>
      </c>
      <c r="P9" s="108"/>
      <c r="Q9" s="108"/>
      <c r="R9" s="108"/>
      <c r="S9" s="108"/>
      <c r="T9" s="109"/>
      <c r="U9" s="98">
        <f t="shared" si="0"/>
        <v>32</v>
      </c>
      <c r="V9" s="67" t="s">
        <v>62</v>
      </c>
    </row>
    <row r="10" spans="1:22" ht="27" customHeight="1">
      <c r="A10" s="70" t="s">
        <v>90</v>
      </c>
      <c r="B10" s="61" t="s">
        <v>50</v>
      </c>
      <c r="C10" s="51" t="s">
        <v>87</v>
      </c>
      <c r="D10" s="62" t="s">
        <v>53</v>
      </c>
      <c r="E10" s="62">
        <v>6</v>
      </c>
      <c r="F10" s="62" t="s">
        <v>89</v>
      </c>
      <c r="G10" s="62">
        <v>25</v>
      </c>
      <c r="H10" s="84">
        <v>1</v>
      </c>
      <c r="I10" s="105"/>
      <c r="J10" s="101"/>
      <c r="K10" s="101"/>
      <c r="L10" s="101"/>
      <c r="M10" s="101"/>
      <c r="N10" s="102"/>
      <c r="O10" s="108"/>
      <c r="P10" s="108">
        <v>150</v>
      </c>
      <c r="Q10" s="108"/>
      <c r="R10" s="108"/>
      <c r="S10" s="108"/>
      <c r="T10" s="109"/>
      <c r="U10" s="98">
        <f t="shared" si="0"/>
        <v>150</v>
      </c>
      <c r="V10" s="67" t="s">
        <v>62</v>
      </c>
    </row>
    <row r="11" spans="1:22" ht="25.5" customHeight="1">
      <c r="A11" s="70" t="s">
        <v>88</v>
      </c>
      <c r="B11" s="61" t="s">
        <v>50</v>
      </c>
      <c r="C11" s="51" t="s">
        <v>87</v>
      </c>
      <c r="D11" s="62" t="s">
        <v>53</v>
      </c>
      <c r="E11" s="62">
        <v>6</v>
      </c>
      <c r="F11" s="62" t="s">
        <v>89</v>
      </c>
      <c r="G11" s="62">
        <v>15</v>
      </c>
      <c r="H11" s="84">
        <v>1</v>
      </c>
      <c r="I11" s="105"/>
      <c r="J11" s="101"/>
      <c r="K11" s="101"/>
      <c r="L11" s="101"/>
      <c r="M11" s="101"/>
      <c r="N11" s="102"/>
      <c r="O11" s="108"/>
      <c r="P11" s="108">
        <v>90</v>
      </c>
      <c r="Q11" s="108"/>
      <c r="R11" s="108"/>
      <c r="S11" s="108"/>
      <c r="T11" s="109"/>
      <c r="U11" s="98">
        <f t="shared" si="0"/>
        <v>90</v>
      </c>
      <c r="V11" s="67" t="s">
        <v>62</v>
      </c>
    </row>
    <row r="12" spans="1:22" ht="25.5" customHeight="1">
      <c r="A12" s="70" t="s">
        <v>88</v>
      </c>
      <c r="B12" s="61" t="s">
        <v>50</v>
      </c>
      <c r="C12" s="51" t="s">
        <v>87</v>
      </c>
      <c r="D12" s="62" t="s">
        <v>53</v>
      </c>
      <c r="E12" s="62">
        <v>6</v>
      </c>
      <c r="F12" s="62" t="s">
        <v>89</v>
      </c>
      <c r="G12" s="62">
        <v>10</v>
      </c>
      <c r="H12" s="84"/>
      <c r="I12" s="105"/>
      <c r="J12" s="101"/>
      <c r="K12" s="101"/>
      <c r="L12" s="101"/>
      <c r="M12" s="101"/>
      <c r="N12" s="102"/>
      <c r="O12" s="108"/>
      <c r="P12" s="108">
        <v>60</v>
      </c>
      <c r="Q12" s="108"/>
      <c r="R12" s="108"/>
      <c r="S12" s="108"/>
      <c r="T12" s="109"/>
      <c r="U12" s="98">
        <f t="shared" ref="U12" si="1">SUM(I12:T12)</f>
        <v>60</v>
      </c>
      <c r="V12" s="67" t="s">
        <v>63</v>
      </c>
    </row>
    <row r="13" spans="1:22" ht="12.75" customHeight="1">
      <c r="A13" s="70" t="s">
        <v>68</v>
      </c>
      <c r="B13" s="61" t="s">
        <v>50</v>
      </c>
      <c r="C13" s="71" t="s">
        <v>58</v>
      </c>
      <c r="D13" s="62" t="s">
        <v>53</v>
      </c>
      <c r="E13" s="62">
        <v>8</v>
      </c>
      <c r="F13" s="62"/>
      <c r="G13" s="62">
        <v>8</v>
      </c>
      <c r="H13" s="84"/>
      <c r="I13" s="105"/>
      <c r="J13" s="101"/>
      <c r="K13" s="101"/>
      <c r="L13" s="101"/>
      <c r="M13" s="101"/>
      <c r="N13" s="102"/>
      <c r="O13" s="108"/>
      <c r="P13" s="108"/>
      <c r="Q13" s="108"/>
      <c r="R13" s="108">
        <v>120</v>
      </c>
      <c r="S13" s="108"/>
      <c r="T13" s="109"/>
      <c r="U13" s="98">
        <f t="shared" si="0"/>
        <v>120</v>
      </c>
      <c r="V13" s="72" t="s">
        <v>51</v>
      </c>
    </row>
    <row r="14" spans="1:22" ht="12.75" customHeight="1">
      <c r="A14" s="70" t="s">
        <v>68</v>
      </c>
      <c r="B14" s="61" t="s">
        <v>50</v>
      </c>
      <c r="C14" s="71" t="s">
        <v>58</v>
      </c>
      <c r="D14" s="62" t="s">
        <v>53</v>
      </c>
      <c r="E14" s="62">
        <v>8</v>
      </c>
      <c r="F14" s="62"/>
      <c r="G14" s="62">
        <v>4</v>
      </c>
      <c r="H14" s="84"/>
      <c r="I14" s="105"/>
      <c r="J14" s="101"/>
      <c r="K14" s="101"/>
      <c r="L14" s="101"/>
      <c r="M14" s="101"/>
      <c r="N14" s="102"/>
      <c r="O14" s="108"/>
      <c r="P14" s="108"/>
      <c r="Q14" s="108"/>
      <c r="R14" s="108">
        <v>60</v>
      </c>
      <c r="S14" s="108"/>
      <c r="T14" s="109"/>
      <c r="U14" s="98">
        <f t="shared" si="0"/>
        <v>60</v>
      </c>
      <c r="V14" s="67" t="s">
        <v>49</v>
      </c>
    </row>
    <row r="15" spans="1:22" ht="12.75" customHeight="1">
      <c r="A15" s="70" t="s">
        <v>68</v>
      </c>
      <c r="B15" s="61" t="s">
        <v>50</v>
      </c>
      <c r="C15" s="71" t="s">
        <v>58</v>
      </c>
      <c r="D15" s="62" t="s">
        <v>53</v>
      </c>
      <c r="E15" s="62">
        <v>8</v>
      </c>
      <c r="F15" s="62"/>
      <c r="G15" s="62">
        <v>5</v>
      </c>
      <c r="H15" s="84"/>
      <c r="I15" s="105"/>
      <c r="J15" s="101"/>
      <c r="K15" s="101"/>
      <c r="L15" s="101"/>
      <c r="M15" s="101"/>
      <c r="N15" s="102"/>
      <c r="O15" s="108"/>
      <c r="P15" s="108"/>
      <c r="Q15" s="108"/>
      <c r="R15" s="108">
        <v>75</v>
      </c>
      <c r="S15" s="108"/>
      <c r="T15" s="109"/>
      <c r="U15" s="98">
        <f t="shared" si="0"/>
        <v>75</v>
      </c>
      <c r="V15" s="67" t="s">
        <v>62</v>
      </c>
    </row>
    <row r="16" spans="1:22" ht="12.75" customHeight="1">
      <c r="A16" s="70" t="s">
        <v>70</v>
      </c>
      <c r="B16" s="61" t="s">
        <v>50</v>
      </c>
      <c r="C16" s="71" t="s">
        <v>72</v>
      </c>
      <c r="D16" s="62" t="s">
        <v>53</v>
      </c>
      <c r="E16" s="62">
        <v>10</v>
      </c>
      <c r="F16" s="62"/>
      <c r="G16" s="62">
        <v>8</v>
      </c>
      <c r="H16" s="84"/>
      <c r="I16" s="105"/>
      <c r="J16" s="101"/>
      <c r="K16" s="101"/>
      <c r="L16" s="101"/>
      <c r="M16" s="101"/>
      <c r="N16" s="102"/>
      <c r="O16" s="108"/>
      <c r="P16" s="108"/>
      <c r="Q16" s="108">
        <v>24</v>
      </c>
      <c r="R16" s="108">
        <v>160</v>
      </c>
      <c r="S16" s="108"/>
      <c r="T16" s="109"/>
      <c r="U16" s="98">
        <f t="shared" si="0"/>
        <v>184</v>
      </c>
      <c r="V16" s="67" t="s">
        <v>63</v>
      </c>
    </row>
    <row r="17" spans="1:22" ht="12.75" customHeight="1">
      <c r="A17" s="70" t="s">
        <v>70</v>
      </c>
      <c r="B17" s="61" t="s">
        <v>50</v>
      </c>
      <c r="C17" s="71" t="s">
        <v>72</v>
      </c>
      <c r="D17" s="62" t="s">
        <v>53</v>
      </c>
      <c r="E17" s="62">
        <v>10</v>
      </c>
      <c r="F17" s="62"/>
      <c r="G17" s="62">
        <v>8</v>
      </c>
      <c r="H17" s="84"/>
      <c r="I17" s="105"/>
      <c r="J17" s="101"/>
      <c r="K17" s="101"/>
      <c r="L17" s="101"/>
      <c r="M17" s="101"/>
      <c r="N17" s="102"/>
      <c r="O17" s="108"/>
      <c r="P17" s="108"/>
      <c r="Q17" s="108">
        <v>24</v>
      </c>
      <c r="R17" s="108">
        <v>160</v>
      </c>
      <c r="S17" s="108"/>
      <c r="T17" s="109"/>
      <c r="U17" s="98">
        <f t="shared" si="0"/>
        <v>184</v>
      </c>
      <c r="V17" s="67" t="s">
        <v>60</v>
      </c>
    </row>
    <row r="18" spans="1:22" ht="26.25" customHeight="1">
      <c r="A18" s="198" t="s">
        <v>75</v>
      </c>
      <c r="B18" s="61" t="s">
        <v>50</v>
      </c>
      <c r="C18" s="71" t="s">
        <v>58</v>
      </c>
      <c r="D18" s="62" t="s">
        <v>53</v>
      </c>
      <c r="E18" s="62">
        <v>8</v>
      </c>
      <c r="F18" s="62"/>
      <c r="G18" s="62">
        <v>50</v>
      </c>
      <c r="H18" s="84"/>
      <c r="I18" s="105"/>
      <c r="J18" s="101"/>
      <c r="K18" s="101"/>
      <c r="L18" s="101"/>
      <c r="M18" s="101"/>
      <c r="N18" s="102"/>
      <c r="O18" s="108"/>
      <c r="P18" s="108"/>
      <c r="Q18" s="108"/>
      <c r="R18" s="108"/>
      <c r="S18" s="108">
        <v>25</v>
      </c>
      <c r="T18" s="109"/>
      <c r="U18" s="98">
        <f t="shared" si="0"/>
        <v>25</v>
      </c>
      <c r="V18" s="67" t="s">
        <v>92</v>
      </c>
    </row>
    <row r="19" spans="1:22" ht="25.5" customHeight="1">
      <c r="A19" s="198" t="s">
        <v>75</v>
      </c>
      <c r="B19" s="61" t="s">
        <v>50</v>
      </c>
      <c r="C19" s="71" t="s">
        <v>58</v>
      </c>
      <c r="D19" s="62" t="s">
        <v>53</v>
      </c>
      <c r="E19" s="62">
        <v>8</v>
      </c>
      <c r="F19" s="62"/>
      <c r="G19" s="62">
        <v>50</v>
      </c>
      <c r="H19" s="84"/>
      <c r="I19" s="105"/>
      <c r="J19" s="101"/>
      <c r="K19" s="101"/>
      <c r="L19" s="101"/>
      <c r="M19" s="101"/>
      <c r="N19" s="102"/>
      <c r="O19" s="108"/>
      <c r="P19" s="108"/>
      <c r="Q19" s="108"/>
      <c r="R19" s="108"/>
      <c r="S19" s="108">
        <v>25</v>
      </c>
      <c r="T19" s="109"/>
      <c r="U19" s="98">
        <f t="shared" si="0"/>
        <v>25</v>
      </c>
      <c r="V19" s="67" t="s">
        <v>64</v>
      </c>
    </row>
    <row r="20" spans="1:22" ht="25.5" customHeight="1">
      <c r="A20" s="198" t="s">
        <v>75</v>
      </c>
      <c r="B20" s="61" t="s">
        <v>50</v>
      </c>
      <c r="C20" s="71" t="s">
        <v>58</v>
      </c>
      <c r="D20" s="62" t="s">
        <v>53</v>
      </c>
      <c r="E20" s="62">
        <v>8</v>
      </c>
      <c r="F20" s="62"/>
      <c r="G20" s="62">
        <v>50</v>
      </c>
      <c r="H20" s="84"/>
      <c r="I20" s="105"/>
      <c r="J20" s="101"/>
      <c r="K20" s="101"/>
      <c r="L20" s="101"/>
      <c r="M20" s="101"/>
      <c r="N20" s="102"/>
      <c r="O20" s="108"/>
      <c r="P20" s="108"/>
      <c r="Q20" s="108"/>
      <c r="R20" s="108"/>
      <c r="S20" s="108">
        <v>25</v>
      </c>
      <c r="T20" s="109"/>
      <c r="U20" s="98">
        <f t="shared" si="0"/>
        <v>25</v>
      </c>
      <c r="V20" s="67" t="s">
        <v>84</v>
      </c>
    </row>
    <row r="21" spans="1:22" ht="25.5" customHeight="1">
      <c r="A21" s="198" t="s">
        <v>75</v>
      </c>
      <c r="B21" s="61" t="s">
        <v>50</v>
      </c>
      <c r="C21" s="71" t="s">
        <v>58</v>
      </c>
      <c r="D21" s="62" t="s">
        <v>53</v>
      </c>
      <c r="E21" s="62">
        <v>8</v>
      </c>
      <c r="F21" s="62"/>
      <c r="G21" s="62">
        <v>50</v>
      </c>
      <c r="H21" s="84"/>
      <c r="I21" s="105"/>
      <c r="J21" s="101"/>
      <c r="K21" s="101"/>
      <c r="L21" s="101"/>
      <c r="M21" s="101"/>
      <c r="N21" s="102"/>
      <c r="O21" s="108"/>
      <c r="P21" s="108"/>
      <c r="Q21" s="108"/>
      <c r="R21" s="108"/>
      <c r="S21" s="108">
        <v>25</v>
      </c>
      <c r="T21" s="109"/>
      <c r="U21" s="98">
        <f t="shared" si="0"/>
        <v>25</v>
      </c>
      <c r="V21" s="67" t="s">
        <v>73</v>
      </c>
    </row>
    <row r="22" spans="1:22" ht="25.5" customHeight="1">
      <c r="A22" s="198" t="s">
        <v>75</v>
      </c>
      <c r="B22" s="61" t="s">
        <v>50</v>
      </c>
      <c r="C22" s="71" t="s">
        <v>58</v>
      </c>
      <c r="D22" s="62" t="s">
        <v>53</v>
      </c>
      <c r="E22" s="62">
        <v>8</v>
      </c>
      <c r="F22" s="62"/>
      <c r="G22" s="62">
        <v>50</v>
      </c>
      <c r="H22" s="84"/>
      <c r="I22" s="105"/>
      <c r="J22" s="101"/>
      <c r="K22" s="101"/>
      <c r="L22" s="101"/>
      <c r="M22" s="101"/>
      <c r="N22" s="102"/>
      <c r="O22" s="108"/>
      <c r="P22" s="108"/>
      <c r="Q22" s="108"/>
      <c r="R22" s="108"/>
      <c r="S22" s="108">
        <v>25</v>
      </c>
      <c r="T22" s="109"/>
      <c r="U22" s="98">
        <f t="shared" si="0"/>
        <v>25</v>
      </c>
      <c r="V22" s="77" t="s">
        <v>86</v>
      </c>
    </row>
    <row r="23" spans="1:22" ht="12.75" customHeight="1">
      <c r="A23" s="198" t="s">
        <v>74</v>
      </c>
      <c r="B23" s="61" t="s">
        <v>50</v>
      </c>
      <c r="C23" s="71" t="s">
        <v>58</v>
      </c>
      <c r="D23" s="62" t="s">
        <v>53</v>
      </c>
      <c r="E23" s="62">
        <v>8</v>
      </c>
      <c r="F23" s="62"/>
      <c r="G23" s="62">
        <v>50</v>
      </c>
      <c r="H23" s="84"/>
      <c r="I23" s="105"/>
      <c r="J23" s="101"/>
      <c r="K23" s="101"/>
      <c r="L23" s="101"/>
      <c r="M23" s="101"/>
      <c r="N23" s="102"/>
      <c r="O23" s="108"/>
      <c r="P23" s="108"/>
      <c r="Q23" s="108"/>
      <c r="R23" s="108"/>
      <c r="S23" s="108">
        <v>25</v>
      </c>
      <c r="T23" s="109"/>
      <c r="U23" s="98">
        <f t="shared" si="0"/>
        <v>25</v>
      </c>
      <c r="V23" s="67" t="s">
        <v>62</v>
      </c>
    </row>
    <row r="24" spans="1:22" ht="12.75" customHeight="1" thickBot="1">
      <c r="A24" s="198" t="s">
        <v>76</v>
      </c>
      <c r="B24" s="74" t="s">
        <v>50</v>
      </c>
      <c r="C24" s="204" t="s">
        <v>91</v>
      </c>
      <c r="D24" s="200"/>
      <c r="E24" s="200"/>
      <c r="F24" s="200"/>
      <c r="G24" s="200"/>
      <c r="H24" s="202"/>
      <c r="I24" s="110"/>
      <c r="J24" s="111"/>
      <c r="K24" s="111"/>
      <c r="L24" s="111"/>
      <c r="M24" s="111"/>
      <c r="N24" s="112"/>
      <c r="O24" s="108"/>
      <c r="P24" s="108"/>
      <c r="Q24" s="108"/>
      <c r="R24" s="108"/>
      <c r="S24" s="108"/>
      <c r="T24" s="109">
        <v>20</v>
      </c>
      <c r="U24" s="114">
        <f t="shared" si="0"/>
        <v>20</v>
      </c>
      <c r="V24" s="76" t="s">
        <v>85</v>
      </c>
    </row>
    <row r="25" spans="1:22" s="1" customFormat="1" ht="12.75" customHeight="1">
      <c r="A25" s="226" t="s">
        <v>69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8"/>
    </row>
    <row r="26" spans="1:22" ht="12.75" customHeight="1">
      <c r="A26" s="198" t="s">
        <v>65</v>
      </c>
      <c r="B26" s="61" t="s">
        <v>50</v>
      </c>
      <c r="C26" s="51" t="s">
        <v>66</v>
      </c>
      <c r="D26" s="62" t="s">
        <v>67</v>
      </c>
      <c r="E26" s="62">
        <v>3</v>
      </c>
      <c r="F26" s="62"/>
      <c r="G26" s="62">
        <v>8</v>
      </c>
      <c r="H26" s="84"/>
      <c r="I26" s="105"/>
      <c r="J26" s="101"/>
      <c r="K26" s="101"/>
      <c r="L26" s="101"/>
      <c r="M26" s="101"/>
      <c r="N26" s="102"/>
      <c r="O26" s="108">
        <v>64</v>
      </c>
      <c r="P26" s="108"/>
      <c r="Q26" s="108"/>
      <c r="R26" s="108"/>
      <c r="S26" s="108"/>
      <c r="T26" s="109"/>
      <c r="U26" s="98">
        <f t="shared" ref="U26:U27" si="2">SUM(I26:T26)</f>
        <v>64</v>
      </c>
      <c r="V26" s="67" t="s">
        <v>63</v>
      </c>
    </row>
    <row r="27" spans="1:22" ht="12.75" customHeight="1">
      <c r="A27" s="198" t="s">
        <v>71</v>
      </c>
      <c r="B27" s="61" t="s">
        <v>50</v>
      </c>
      <c r="C27" s="71" t="s">
        <v>66</v>
      </c>
      <c r="D27" s="62" t="s">
        <v>53</v>
      </c>
      <c r="E27" s="62">
        <v>2</v>
      </c>
      <c r="F27" s="62"/>
      <c r="G27" s="62">
        <v>4</v>
      </c>
      <c r="H27" s="84"/>
      <c r="I27" s="105"/>
      <c r="J27" s="101"/>
      <c r="K27" s="101"/>
      <c r="L27" s="101"/>
      <c r="M27" s="101"/>
      <c r="N27" s="102"/>
      <c r="O27" s="108"/>
      <c r="P27" s="108"/>
      <c r="Q27" s="108">
        <v>16</v>
      </c>
      <c r="R27" s="108">
        <v>100</v>
      </c>
      <c r="S27" s="108"/>
      <c r="T27" s="109"/>
      <c r="U27" s="98">
        <f t="shared" si="2"/>
        <v>116</v>
      </c>
      <c r="V27" s="67" t="s">
        <v>49</v>
      </c>
    </row>
    <row r="28" spans="1:22" ht="12.75" customHeight="1" thickBot="1">
      <c r="A28" s="198" t="s">
        <v>71</v>
      </c>
      <c r="B28" s="61" t="s">
        <v>50</v>
      </c>
      <c r="C28" s="71" t="s">
        <v>66</v>
      </c>
      <c r="D28" s="62" t="s">
        <v>53</v>
      </c>
      <c r="E28" s="62">
        <v>2</v>
      </c>
      <c r="F28" s="62"/>
      <c r="G28" s="62">
        <v>3</v>
      </c>
      <c r="H28" s="84"/>
      <c r="I28" s="105"/>
      <c r="J28" s="101"/>
      <c r="K28" s="101"/>
      <c r="L28" s="101"/>
      <c r="M28" s="101"/>
      <c r="N28" s="102"/>
      <c r="O28" s="108"/>
      <c r="P28" s="108"/>
      <c r="Q28" s="108">
        <v>12</v>
      </c>
      <c r="R28" s="108">
        <v>75</v>
      </c>
      <c r="S28" s="108"/>
      <c r="T28" s="109"/>
      <c r="U28" s="98">
        <f>SUM(I28:T28)</f>
        <v>87</v>
      </c>
      <c r="V28" s="67" t="s">
        <v>62</v>
      </c>
    </row>
    <row r="29" spans="1:22" s="1" customFormat="1" ht="12.75" customHeight="1">
      <c r="A29" s="226" t="s">
        <v>25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8"/>
    </row>
    <row r="30" spans="1:22" ht="25.5" customHeight="1">
      <c r="A30" s="70" t="s">
        <v>78</v>
      </c>
      <c r="B30" s="61" t="s">
        <v>79</v>
      </c>
      <c r="C30" s="62">
        <v>3</v>
      </c>
      <c r="D30" s="62"/>
      <c r="E30" s="62">
        <v>5</v>
      </c>
      <c r="F30" s="62">
        <v>18</v>
      </c>
      <c r="G30" s="62">
        <v>10</v>
      </c>
      <c r="H30" s="84">
        <v>1</v>
      </c>
      <c r="I30" s="105">
        <v>34</v>
      </c>
      <c r="J30" s="101">
        <v>34</v>
      </c>
      <c r="K30" s="101"/>
      <c r="L30" s="101">
        <v>5</v>
      </c>
      <c r="M30" s="101"/>
      <c r="N30" s="102"/>
      <c r="O30" s="108"/>
      <c r="P30" s="108"/>
      <c r="Q30" s="108"/>
      <c r="R30" s="108"/>
      <c r="S30" s="108"/>
      <c r="T30" s="109"/>
      <c r="U30" s="98">
        <f t="shared" si="0"/>
        <v>73</v>
      </c>
      <c r="V30" s="67" t="s">
        <v>83</v>
      </c>
    </row>
    <row r="31" spans="1:22" ht="12.75" customHeight="1">
      <c r="A31" s="70" t="s">
        <v>80</v>
      </c>
      <c r="B31" s="61" t="s">
        <v>79</v>
      </c>
      <c r="C31" s="62">
        <v>2</v>
      </c>
      <c r="D31" s="62"/>
      <c r="E31" s="62">
        <v>3</v>
      </c>
      <c r="F31" s="62">
        <v>13</v>
      </c>
      <c r="G31" s="62">
        <v>10</v>
      </c>
      <c r="H31" s="84"/>
      <c r="I31" s="105"/>
      <c r="J31" s="101"/>
      <c r="K31" s="101"/>
      <c r="L31" s="101"/>
      <c r="M31" s="101"/>
      <c r="N31" s="102"/>
      <c r="O31" s="108"/>
      <c r="P31" s="108">
        <v>50</v>
      </c>
      <c r="Q31" s="108"/>
      <c r="R31" s="108"/>
      <c r="S31" s="108"/>
      <c r="T31" s="109"/>
      <c r="U31" s="98">
        <f t="shared" si="0"/>
        <v>50</v>
      </c>
      <c r="V31" s="67" t="s">
        <v>49</v>
      </c>
    </row>
    <row r="32" spans="1:22" ht="25.5" customHeight="1">
      <c r="A32" s="70" t="s">
        <v>81</v>
      </c>
      <c r="B32" s="61" t="s">
        <v>79</v>
      </c>
      <c r="C32" s="62">
        <v>2</v>
      </c>
      <c r="D32" s="62"/>
      <c r="E32" s="62">
        <v>4</v>
      </c>
      <c r="F32" s="62">
        <v>13</v>
      </c>
      <c r="G32" s="62">
        <v>10</v>
      </c>
      <c r="H32" s="84"/>
      <c r="I32" s="105"/>
      <c r="J32" s="101"/>
      <c r="K32" s="101"/>
      <c r="L32" s="101"/>
      <c r="M32" s="101"/>
      <c r="N32" s="102"/>
      <c r="O32" s="108"/>
      <c r="P32" s="108">
        <v>100</v>
      </c>
      <c r="Q32" s="108"/>
      <c r="R32" s="108"/>
      <c r="S32" s="108"/>
      <c r="T32" s="109"/>
      <c r="U32" s="98">
        <f t="shared" si="0"/>
        <v>100</v>
      </c>
      <c r="V32" s="67" t="s">
        <v>64</v>
      </c>
    </row>
    <row r="33" spans="1:22" ht="12.75" customHeight="1">
      <c r="A33" s="70" t="s">
        <v>65</v>
      </c>
      <c r="B33" s="61" t="s">
        <v>79</v>
      </c>
      <c r="C33" s="62">
        <v>2</v>
      </c>
      <c r="D33" s="62"/>
      <c r="E33" s="62">
        <v>3</v>
      </c>
      <c r="F33" s="62">
        <v>13</v>
      </c>
      <c r="G33" s="62">
        <v>10</v>
      </c>
      <c r="H33" s="84"/>
      <c r="I33" s="105"/>
      <c r="J33" s="101"/>
      <c r="K33" s="101"/>
      <c r="L33" s="101"/>
      <c r="M33" s="101">
        <v>80</v>
      </c>
      <c r="N33" s="102"/>
      <c r="O33" s="108"/>
      <c r="P33" s="108"/>
      <c r="Q33" s="108"/>
      <c r="R33" s="108"/>
      <c r="S33" s="108"/>
      <c r="T33" s="109"/>
      <c r="U33" s="98">
        <f t="shared" si="0"/>
        <v>80</v>
      </c>
      <c r="V33" s="67" t="s">
        <v>84</v>
      </c>
    </row>
    <row r="34" spans="1:22" ht="12.75" customHeight="1">
      <c r="A34" s="70" t="s">
        <v>82</v>
      </c>
      <c r="B34" s="61" t="s">
        <v>79</v>
      </c>
      <c r="C34" s="62">
        <v>3</v>
      </c>
      <c r="D34" s="62" t="s">
        <v>53</v>
      </c>
      <c r="E34" s="62">
        <v>6</v>
      </c>
      <c r="F34" s="62"/>
      <c r="G34" s="62">
        <v>2</v>
      </c>
      <c r="H34" s="84"/>
      <c r="I34" s="105"/>
      <c r="J34" s="101"/>
      <c r="K34" s="101"/>
      <c r="L34" s="101"/>
      <c r="M34" s="101"/>
      <c r="N34" s="102"/>
      <c r="O34" s="108"/>
      <c r="P34" s="108"/>
      <c r="Q34" s="108">
        <v>8</v>
      </c>
      <c r="R34" s="108">
        <v>60</v>
      </c>
      <c r="S34" s="108"/>
      <c r="T34" s="109"/>
      <c r="U34" s="114">
        <f t="shared" si="0"/>
        <v>68</v>
      </c>
      <c r="V34" s="67" t="s">
        <v>49</v>
      </c>
    </row>
    <row r="35" spans="1:22" ht="12.75" customHeight="1">
      <c r="A35" s="70" t="s">
        <v>82</v>
      </c>
      <c r="B35" s="61" t="s">
        <v>79</v>
      </c>
      <c r="C35" s="62">
        <v>4</v>
      </c>
      <c r="D35" s="62" t="s">
        <v>67</v>
      </c>
      <c r="E35" s="62">
        <v>8</v>
      </c>
      <c r="F35" s="62"/>
      <c r="G35" s="62">
        <v>1</v>
      </c>
      <c r="H35" s="84"/>
      <c r="I35" s="105"/>
      <c r="J35" s="101"/>
      <c r="K35" s="101"/>
      <c r="L35" s="101"/>
      <c r="M35" s="101"/>
      <c r="N35" s="102"/>
      <c r="O35" s="108"/>
      <c r="P35" s="108"/>
      <c r="Q35" s="108">
        <v>4</v>
      </c>
      <c r="R35" s="108">
        <v>30</v>
      </c>
      <c r="S35" s="108"/>
      <c r="T35" s="109"/>
      <c r="U35" s="98">
        <f>SUM(I35:T35)</f>
        <v>34</v>
      </c>
      <c r="V35" s="67" t="s">
        <v>73</v>
      </c>
    </row>
    <row r="36" spans="1:22" ht="12.75" customHeight="1" thickBot="1">
      <c r="A36" s="66" t="s">
        <v>77</v>
      </c>
      <c r="B36" s="61" t="s">
        <v>79</v>
      </c>
      <c r="C36" s="62"/>
      <c r="D36" s="62"/>
      <c r="E36" s="62"/>
      <c r="F36" s="62"/>
      <c r="G36" s="62"/>
      <c r="H36" s="84"/>
      <c r="I36" s="110"/>
      <c r="J36" s="101"/>
      <c r="K36" s="101"/>
      <c r="L36" s="101"/>
      <c r="M36" s="101"/>
      <c r="N36" s="102"/>
      <c r="O36" s="108"/>
      <c r="P36" s="108"/>
      <c r="Q36" s="108"/>
      <c r="R36" s="108"/>
      <c r="S36" s="108"/>
      <c r="T36" s="109">
        <v>20</v>
      </c>
      <c r="U36" s="114">
        <f t="shared" si="0"/>
        <v>20</v>
      </c>
      <c r="V36" s="77" t="s">
        <v>86</v>
      </c>
    </row>
    <row r="37" spans="1:22" ht="12.75" customHeight="1" thickBot="1">
      <c r="A37" s="221" t="s">
        <v>30</v>
      </c>
      <c r="B37" s="222"/>
      <c r="C37" s="222"/>
      <c r="D37" s="222"/>
      <c r="E37" s="222"/>
      <c r="F37" s="222"/>
      <c r="G37" s="222"/>
      <c r="H37" s="222"/>
      <c r="I37" s="99">
        <f t="shared" ref="I37:T37" si="3">SUM(I4:I36)</f>
        <v>102</v>
      </c>
      <c r="J37" s="100">
        <f t="shared" si="3"/>
        <v>84</v>
      </c>
      <c r="K37" s="100">
        <f t="shared" si="3"/>
        <v>0</v>
      </c>
      <c r="L37" s="100">
        <f t="shared" si="3"/>
        <v>69</v>
      </c>
      <c r="M37" s="100">
        <f t="shared" si="3"/>
        <v>81</v>
      </c>
      <c r="N37" s="100">
        <f t="shared" si="3"/>
        <v>16.5</v>
      </c>
      <c r="O37" s="100">
        <f t="shared" si="3"/>
        <v>350</v>
      </c>
      <c r="P37" s="100">
        <f t="shared" si="3"/>
        <v>450</v>
      </c>
      <c r="Q37" s="100">
        <f t="shared" si="3"/>
        <v>88</v>
      </c>
      <c r="R37" s="100">
        <f t="shared" si="3"/>
        <v>840</v>
      </c>
      <c r="S37" s="100">
        <f t="shared" si="3"/>
        <v>150</v>
      </c>
      <c r="T37" s="100">
        <f t="shared" si="3"/>
        <v>40</v>
      </c>
      <c r="U37" s="113">
        <f t="shared" si="0"/>
        <v>2270.5</v>
      </c>
      <c r="V37" s="68"/>
    </row>
    <row r="38" spans="1:22"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47"/>
      <c r="P38" s="47"/>
      <c r="Q38" s="47"/>
      <c r="R38" s="47"/>
      <c r="S38" s="47"/>
      <c r="T38" s="47"/>
      <c r="U38" s="52"/>
    </row>
    <row r="39" spans="1:22">
      <c r="A39" s="223" t="s">
        <v>107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 t="s">
        <v>94</v>
      </c>
      <c r="M39" s="224"/>
      <c r="N39" s="224"/>
      <c r="O39" s="224"/>
      <c r="P39" s="224"/>
      <c r="Q39" s="224"/>
      <c r="R39" s="224"/>
      <c r="S39" s="224"/>
      <c r="T39" s="224"/>
      <c r="U39" s="224"/>
      <c r="V39" s="224"/>
    </row>
    <row r="40" spans="1:22">
      <c r="E40" s="52"/>
      <c r="F40" s="52"/>
      <c r="G40" s="52"/>
      <c r="I40" s="53"/>
      <c r="J40" s="53"/>
      <c r="K40" s="53"/>
      <c r="L40" s="53"/>
      <c r="M40" s="54"/>
      <c r="N40" s="54"/>
      <c r="O40" s="46"/>
      <c r="P40" s="46"/>
      <c r="Q40" s="46"/>
      <c r="R40" s="46"/>
      <c r="S40" s="46"/>
      <c r="T40" s="46"/>
      <c r="U40" s="52"/>
    </row>
    <row r="41" spans="1:22">
      <c r="E41" s="52"/>
      <c r="F41" s="52"/>
      <c r="G41" s="52"/>
      <c r="H41" s="53"/>
      <c r="I41" s="53"/>
      <c r="J41" s="53"/>
      <c r="K41" s="53"/>
      <c r="L41" s="53"/>
      <c r="M41" s="55"/>
      <c r="N41" s="55"/>
      <c r="O41" s="47"/>
      <c r="P41" s="47"/>
      <c r="Q41" s="47"/>
      <c r="R41" s="47"/>
      <c r="S41" s="47"/>
      <c r="T41" s="47"/>
      <c r="U41" s="52"/>
    </row>
    <row r="42" spans="1:22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47"/>
      <c r="P42" s="47"/>
      <c r="Q42" s="47"/>
      <c r="R42" s="47"/>
      <c r="S42" s="47"/>
      <c r="T42" s="47"/>
      <c r="U42" s="52"/>
    </row>
    <row r="43" spans="1:22"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46"/>
      <c r="P43" s="46"/>
      <c r="Q43" s="46"/>
      <c r="R43" s="46"/>
      <c r="S43" s="46"/>
      <c r="T43" s="46"/>
      <c r="U43" s="52"/>
    </row>
    <row r="44" spans="1:22">
      <c r="O44" s="47"/>
      <c r="P44" s="47"/>
      <c r="Q44" s="47"/>
      <c r="R44" s="47"/>
      <c r="S44" s="47"/>
      <c r="T44" s="47"/>
    </row>
    <row r="45" spans="1:22">
      <c r="O45" s="47"/>
      <c r="P45" s="47"/>
      <c r="Q45" s="47"/>
      <c r="R45" s="47"/>
      <c r="S45" s="47"/>
      <c r="T45" s="47"/>
    </row>
    <row r="46" spans="1:22">
      <c r="O46" s="46"/>
      <c r="P46" s="46"/>
      <c r="Q46" s="46"/>
      <c r="R46" s="46"/>
      <c r="S46" s="46"/>
      <c r="T46" s="46"/>
    </row>
    <row r="47" spans="1:22">
      <c r="O47" s="47"/>
      <c r="P47" s="47"/>
      <c r="Q47" s="47"/>
      <c r="R47" s="47"/>
      <c r="S47" s="47"/>
      <c r="T47" s="47"/>
    </row>
    <row r="48" spans="1:22">
      <c r="O48" s="47"/>
      <c r="P48" s="47"/>
      <c r="Q48" s="47"/>
      <c r="R48" s="47"/>
      <c r="S48" s="47"/>
      <c r="T48" s="47"/>
    </row>
    <row r="49" spans="15:20">
      <c r="O49" s="46"/>
      <c r="P49" s="46"/>
      <c r="Q49" s="46"/>
      <c r="R49" s="46"/>
      <c r="S49" s="46"/>
      <c r="T49" s="46"/>
    </row>
    <row r="50" spans="15:20">
      <c r="O50" s="47"/>
      <c r="P50" s="47"/>
      <c r="Q50" s="47"/>
      <c r="R50" s="47"/>
      <c r="S50" s="47"/>
      <c r="T50" s="47"/>
    </row>
    <row r="51" spans="15:20">
      <c r="O51" s="47"/>
      <c r="P51" s="47"/>
      <c r="Q51" s="47"/>
      <c r="R51" s="47"/>
      <c r="S51" s="47"/>
      <c r="T51" s="47"/>
    </row>
    <row r="52" spans="15:20" ht="12.75" customHeight="1">
      <c r="O52" s="46"/>
      <c r="P52" s="46"/>
      <c r="Q52" s="46"/>
      <c r="R52" s="46"/>
      <c r="S52" s="46"/>
      <c r="T52" s="46"/>
    </row>
    <row r="53" spans="15:20">
      <c r="O53" s="47"/>
      <c r="P53" s="47"/>
      <c r="Q53" s="47"/>
      <c r="R53" s="47"/>
      <c r="S53" s="47"/>
      <c r="T53" s="47"/>
    </row>
    <row r="54" spans="15:20">
      <c r="O54" s="47"/>
      <c r="P54" s="47"/>
      <c r="Q54" s="47"/>
      <c r="R54" s="47"/>
      <c r="S54" s="47"/>
      <c r="T54" s="47"/>
    </row>
    <row r="55" spans="15:20">
      <c r="O55" s="46"/>
      <c r="P55" s="46"/>
      <c r="Q55" s="46"/>
      <c r="R55" s="46"/>
      <c r="S55" s="46"/>
      <c r="T55" s="46"/>
    </row>
    <row r="56" spans="15:20">
      <c r="O56" s="6"/>
      <c r="P56" s="6"/>
      <c r="Q56" s="6"/>
      <c r="R56" s="6"/>
      <c r="S56" s="6"/>
      <c r="T56" s="6"/>
    </row>
  </sheetData>
  <autoFilter ref="A2:V37"/>
  <mergeCells count="7">
    <mergeCell ref="A1:V1"/>
    <mergeCell ref="A37:H37"/>
    <mergeCell ref="A39:K39"/>
    <mergeCell ref="L39:V39"/>
    <mergeCell ref="A3:V3"/>
    <mergeCell ref="A25:V25"/>
    <mergeCell ref="A29:V2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I37:T37 U31:U36 L5:L6 N6" unlockedFormula="1"/>
    <ignoredError sqref="U37 U30 U4:U9 U10:U17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V45"/>
  <sheetViews>
    <sheetView workbookViewId="0">
      <selection activeCell="K15" sqref="K15"/>
    </sheetView>
  </sheetViews>
  <sheetFormatPr defaultRowHeight="12.75"/>
  <cols>
    <col min="1" max="1" width="36.140625" style="1" customWidth="1"/>
    <col min="2" max="2" width="7.5703125" style="1" customWidth="1"/>
    <col min="3" max="3" width="7.42578125" style="1" customWidth="1"/>
    <col min="4" max="4" width="4.7109375" style="1" customWidth="1"/>
    <col min="5" max="5" width="5.7109375" style="1" customWidth="1"/>
    <col min="6" max="6" width="6.42578125" style="1" customWidth="1"/>
    <col min="7" max="8" width="6" style="1" customWidth="1"/>
    <col min="9" max="9" width="6.140625" style="1" customWidth="1"/>
    <col min="10" max="11" width="7.140625" style="1" customWidth="1"/>
    <col min="12" max="12" width="6.7109375" style="1" customWidth="1"/>
    <col min="13" max="13" width="8.28515625" style="1" customWidth="1"/>
    <col min="14" max="14" width="9.28515625" style="1" customWidth="1"/>
    <col min="15" max="15" width="8.140625" style="1" customWidth="1"/>
    <col min="16" max="16" width="8.42578125" style="1" customWidth="1"/>
    <col min="17" max="17" width="11.42578125" style="1" customWidth="1"/>
    <col min="18" max="18" width="8" style="1" customWidth="1"/>
    <col min="19" max="19" width="6.85546875" style="1" customWidth="1"/>
    <col min="20" max="20" width="6.7109375" style="1" customWidth="1"/>
    <col min="21" max="21" width="9.140625" style="1" customWidth="1"/>
    <col min="22" max="16384" width="9.140625" style="1"/>
  </cols>
  <sheetData>
    <row r="1" spans="1:21" ht="27" customHeight="1">
      <c r="A1" s="249" t="s">
        <v>17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</row>
    <row r="2" spans="1:21" ht="15" customHeight="1">
      <c r="A2" s="82"/>
      <c r="B2" s="245" t="s">
        <v>0</v>
      </c>
      <c r="C2" s="250"/>
      <c r="D2" s="245" t="s">
        <v>116</v>
      </c>
      <c r="E2" s="246"/>
      <c r="F2" s="224"/>
      <c r="G2" s="224"/>
      <c r="I2" s="82"/>
      <c r="J2" s="4"/>
      <c r="K2" s="4"/>
      <c r="L2" s="82"/>
      <c r="M2" s="82"/>
      <c r="N2" s="247" t="s">
        <v>3</v>
      </c>
      <c r="O2" s="247"/>
      <c r="P2" s="247" t="s">
        <v>31</v>
      </c>
      <c r="Q2" s="247"/>
      <c r="R2" s="82"/>
      <c r="S2" s="82"/>
      <c r="T2" s="82"/>
      <c r="U2" s="82"/>
    </row>
    <row r="3" spans="1:21">
      <c r="A3" s="82"/>
      <c r="B3" s="245" t="s">
        <v>1</v>
      </c>
      <c r="C3" s="224"/>
      <c r="D3" s="245" t="s">
        <v>117</v>
      </c>
      <c r="E3" s="246"/>
      <c r="F3" s="224"/>
      <c r="G3" s="224"/>
      <c r="I3" s="82"/>
      <c r="J3" s="82"/>
      <c r="K3" s="82"/>
      <c r="L3" s="82"/>
      <c r="M3" s="82"/>
      <c r="N3" s="247" t="s">
        <v>5</v>
      </c>
      <c r="O3" s="247"/>
      <c r="P3" s="248">
        <v>1</v>
      </c>
      <c r="Q3" s="248"/>
      <c r="R3" s="82"/>
      <c r="S3" s="82"/>
      <c r="T3" s="82"/>
      <c r="U3" s="82"/>
    </row>
    <row r="4" spans="1:21">
      <c r="A4" s="82"/>
      <c r="B4" s="245" t="s">
        <v>2</v>
      </c>
      <c r="C4" s="224"/>
      <c r="D4" s="257" t="s">
        <v>118</v>
      </c>
      <c r="E4" s="258"/>
      <c r="F4" s="224"/>
      <c r="G4" s="224"/>
      <c r="I4" s="82"/>
      <c r="J4" s="82"/>
      <c r="K4" s="82"/>
      <c r="L4" s="82"/>
      <c r="M4" s="82"/>
      <c r="N4" s="259" t="s">
        <v>16</v>
      </c>
      <c r="O4" s="259"/>
      <c r="P4" s="260" t="s">
        <v>121</v>
      </c>
      <c r="Q4" s="246"/>
      <c r="R4" s="82"/>
      <c r="S4" s="82"/>
      <c r="T4" s="82"/>
      <c r="U4" s="82"/>
    </row>
    <row r="5" spans="1:21">
      <c r="A5" s="82"/>
      <c r="B5" s="245" t="s">
        <v>4</v>
      </c>
      <c r="C5" s="250"/>
      <c r="D5" s="257" t="s">
        <v>119</v>
      </c>
      <c r="E5" s="258"/>
      <c r="F5" s="224"/>
      <c r="G5" s="224"/>
      <c r="I5" s="82"/>
      <c r="J5" s="82"/>
      <c r="K5" s="82"/>
      <c r="L5" s="82"/>
      <c r="M5" s="82"/>
      <c r="N5" s="259" t="s">
        <v>20</v>
      </c>
      <c r="O5" s="259"/>
      <c r="P5" s="260" t="s">
        <v>101</v>
      </c>
      <c r="Q5" s="260"/>
      <c r="R5" s="82"/>
      <c r="S5" s="82"/>
      <c r="T5" s="82"/>
      <c r="U5" s="82"/>
    </row>
    <row r="6" spans="1:21">
      <c r="A6" s="82"/>
      <c r="B6" s="245" t="s">
        <v>6</v>
      </c>
      <c r="C6" s="250"/>
      <c r="D6" s="257" t="s">
        <v>120</v>
      </c>
      <c r="E6" s="258"/>
      <c r="F6" s="224"/>
      <c r="G6" s="224"/>
      <c r="I6" s="82"/>
      <c r="J6" s="82"/>
      <c r="K6" s="82"/>
      <c r="L6" s="82"/>
      <c r="M6" s="82"/>
      <c r="N6" s="247" t="s">
        <v>7</v>
      </c>
      <c r="O6" s="247"/>
      <c r="P6" s="247" t="s">
        <v>122</v>
      </c>
      <c r="Q6" s="246"/>
      <c r="R6" s="82"/>
      <c r="S6" s="82"/>
      <c r="T6" s="82"/>
      <c r="U6" s="82"/>
    </row>
    <row r="7" spans="1:21" ht="13.5" thickBot="1">
      <c r="E7" s="82"/>
      <c r="F7" s="82"/>
      <c r="G7" s="82"/>
      <c r="H7" s="82"/>
      <c r="I7" s="82"/>
      <c r="J7" s="82"/>
      <c r="K7" s="82"/>
      <c r="L7" s="82"/>
      <c r="M7" s="82"/>
      <c r="N7" s="81"/>
      <c r="O7" s="82"/>
      <c r="P7" s="82"/>
      <c r="Q7" s="82"/>
      <c r="R7" s="82"/>
      <c r="S7" s="82"/>
      <c r="T7" s="82"/>
      <c r="U7" s="82"/>
    </row>
    <row r="8" spans="1:21" ht="53.25" customHeight="1" thickBot="1">
      <c r="A8" s="58" t="s">
        <v>18</v>
      </c>
      <c r="B8" s="58" t="s">
        <v>0</v>
      </c>
      <c r="C8" s="58" t="s">
        <v>23</v>
      </c>
      <c r="D8" s="56" t="s">
        <v>52</v>
      </c>
      <c r="E8" s="58" t="s">
        <v>19</v>
      </c>
      <c r="F8" s="58" t="s">
        <v>26</v>
      </c>
      <c r="G8" s="97" t="s">
        <v>24</v>
      </c>
      <c r="H8" s="58" t="s">
        <v>8</v>
      </c>
      <c r="I8" s="58" t="s">
        <v>9</v>
      </c>
      <c r="J8" s="58" t="s">
        <v>32</v>
      </c>
      <c r="K8" s="58" t="s">
        <v>27</v>
      </c>
      <c r="L8" s="58" t="s">
        <v>10</v>
      </c>
      <c r="M8" s="58" t="s">
        <v>11</v>
      </c>
      <c r="N8" s="58" t="s">
        <v>28</v>
      </c>
      <c r="O8" s="58" t="s">
        <v>29</v>
      </c>
      <c r="P8" s="58" t="s">
        <v>12</v>
      </c>
      <c r="Q8" s="58" t="s">
        <v>33</v>
      </c>
      <c r="R8" s="58" t="s">
        <v>97</v>
      </c>
      <c r="S8" s="58" t="s">
        <v>34</v>
      </c>
      <c r="T8" s="58" t="s">
        <v>35</v>
      </c>
      <c r="U8" s="58" t="s">
        <v>13</v>
      </c>
    </row>
    <row r="9" spans="1:21" ht="12.75" customHeight="1">
      <c r="A9" s="226" t="s">
        <v>96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2"/>
    </row>
    <row r="10" spans="1:21" ht="12.75" customHeight="1" thickBot="1">
      <c r="A10" s="217"/>
      <c r="B10" s="74"/>
      <c r="C10" s="215"/>
      <c r="D10" s="216"/>
      <c r="E10" s="216"/>
      <c r="F10" s="216"/>
      <c r="G10" s="216"/>
      <c r="H10" s="218"/>
      <c r="I10" s="205"/>
      <c r="J10" s="111"/>
      <c r="K10" s="111"/>
      <c r="L10" s="111"/>
      <c r="M10" s="111"/>
      <c r="N10" s="112"/>
      <c r="O10" s="108"/>
      <c r="P10" s="108"/>
      <c r="Q10" s="108"/>
      <c r="R10" s="108"/>
      <c r="S10" s="108"/>
      <c r="T10" s="109"/>
      <c r="U10" s="115">
        <f t="shared" ref="U10:U11" si="0">SUM(I10:T10)</f>
        <v>0</v>
      </c>
    </row>
    <row r="11" spans="1:21" ht="12.75" customHeight="1" thickBot="1">
      <c r="A11" s="251" t="s">
        <v>21</v>
      </c>
      <c r="B11" s="252"/>
      <c r="C11" s="252"/>
      <c r="D11" s="252"/>
      <c r="E11" s="252"/>
      <c r="F11" s="252"/>
      <c r="G11" s="252"/>
      <c r="H11" s="253"/>
      <c r="I11" s="83">
        <f t="shared" ref="I11:T11" si="1">SUM(I10:I10)</f>
        <v>0</v>
      </c>
      <c r="J11" s="83">
        <f t="shared" si="1"/>
        <v>0</v>
      </c>
      <c r="K11" s="83">
        <f t="shared" si="1"/>
        <v>0</v>
      </c>
      <c r="L11" s="83">
        <f t="shared" si="1"/>
        <v>0</v>
      </c>
      <c r="M11" s="83">
        <f t="shared" si="1"/>
        <v>0</v>
      </c>
      <c r="N11" s="83">
        <f t="shared" si="1"/>
        <v>0</v>
      </c>
      <c r="O11" s="83">
        <f t="shared" si="1"/>
        <v>0</v>
      </c>
      <c r="P11" s="83">
        <f t="shared" si="1"/>
        <v>0</v>
      </c>
      <c r="Q11" s="83">
        <f t="shared" si="1"/>
        <v>0</v>
      </c>
      <c r="R11" s="83">
        <f t="shared" si="1"/>
        <v>0</v>
      </c>
      <c r="S11" s="83">
        <f t="shared" si="1"/>
        <v>0</v>
      </c>
      <c r="T11" s="83">
        <f t="shared" si="1"/>
        <v>0</v>
      </c>
      <c r="U11" s="121">
        <f t="shared" si="0"/>
        <v>0</v>
      </c>
    </row>
    <row r="12" spans="1:21" ht="12.75" customHeight="1">
      <c r="A12" s="254" t="s">
        <v>96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6"/>
    </row>
    <row r="13" spans="1:21" ht="12.75" customHeight="1" thickBot="1">
      <c r="A13" s="217"/>
      <c r="B13" s="61"/>
      <c r="C13" s="71"/>
      <c r="D13" s="62"/>
      <c r="E13" s="62"/>
      <c r="F13" s="62"/>
      <c r="G13" s="62"/>
      <c r="H13" s="84"/>
      <c r="I13" s="105"/>
      <c r="J13" s="101"/>
      <c r="K13" s="101"/>
      <c r="L13" s="101"/>
      <c r="M13" s="101"/>
      <c r="N13" s="102"/>
      <c r="O13" s="108"/>
      <c r="P13" s="108"/>
      <c r="Q13" s="108"/>
      <c r="R13" s="108"/>
      <c r="S13" s="108"/>
      <c r="T13" s="109"/>
      <c r="U13" s="115">
        <f t="shared" ref="U13" si="2">SUM(I13:T13)</f>
        <v>0</v>
      </c>
    </row>
    <row r="14" spans="1:21" ht="27" customHeight="1" thickBot="1">
      <c r="A14" s="251" t="s">
        <v>22</v>
      </c>
      <c r="B14" s="252"/>
      <c r="C14" s="252"/>
      <c r="D14" s="252"/>
      <c r="E14" s="252"/>
      <c r="F14" s="252"/>
      <c r="G14" s="252"/>
      <c r="H14" s="252"/>
      <c r="I14" s="96">
        <f t="shared" ref="I14:T14" si="3">SUM(I13:I13)</f>
        <v>0</v>
      </c>
      <c r="J14" s="96">
        <f t="shared" si="3"/>
        <v>0</v>
      </c>
      <c r="K14" s="96">
        <f t="shared" si="3"/>
        <v>0</v>
      </c>
      <c r="L14" s="96">
        <f t="shared" si="3"/>
        <v>0</v>
      </c>
      <c r="M14" s="96">
        <f t="shared" si="3"/>
        <v>0</v>
      </c>
      <c r="N14" s="96">
        <f t="shared" si="3"/>
        <v>0</v>
      </c>
      <c r="O14" s="96">
        <f t="shared" si="3"/>
        <v>0</v>
      </c>
      <c r="P14" s="96">
        <f t="shared" si="3"/>
        <v>0</v>
      </c>
      <c r="Q14" s="96">
        <f t="shared" si="3"/>
        <v>0</v>
      </c>
      <c r="R14" s="96">
        <f t="shared" si="3"/>
        <v>0</v>
      </c>
      <c r="S14" s="96">
        <f t="shared" si="3"/>
        <v>0</v>
      </c>
      <c r="T14" s="96">
        <f t="shared" si="3"/>
        <v>0</v>
      </c>
      <c r="U14" s="121">
        <f>SUM(I14:T14)</f>
        <v>0</v>
      </c>
    </row>
    <row r="15" spans="1:21" ht="28.5" customHeight="1" thickBot="1">
      <c r="A15" s="251" t="s">
        <v>30</v>
      </c>
      <c r="B15" s="263"/>
      <c r="C15" s="263"/>
      <c r="D15" s="263"/>
      <c r="E15" s="263"/>
      <c r="F15" s="263"/>
      <c r="G15" s="263"/>
      <c r="H15" s="263"/>
      <c r="I15" s="96">
        <f t="shared" ref="I15:T15" si="4">SUM(I11,I14)</f>
        <v>0</v>
      </c>
      <c r="J15" s="96">
        <f t="shared" si="4"/>
        <v>0</v>
      </c>
      <c r="K15" s="96">
        <f t="shared" si="4"/>
        <v>0</v>
      </c>
      <c r="L15" s="96">
        <f t="shared" si="4"/>
        <v>0</v>
      </c>
      <c r="M15" s="96">
        <f t="shared" si="4"/>
        <v>0</v>
      </c>
      <c r="N15" s="96">
        <f t="shared" si="4"/>
        <v>0</v>
      </c>
      <c r="O15" s="96">
        <f t="shared" si="4"/>
        <v>0</v>
      </c>
      <c r="P15" s="96">
        <f t="shared" si="4"/>
        <v>0</v>
      </c>
      <c r="Q15" s="96">
        <f t="shared" si="4"/>
        <v>0</v>
      </c>
      <c r="R15" s="96">
        <f t="shared" si="4"/>
        <v>0</v>
      </c>
      <c r="S15" s="96">
        <f t="shared" si="4"/>
        <v>0</v>
      </c>
      <c r="T15" s="96">
        <f t="shared" si="4"/>
        <v>0</v>
      </c>
      <c r="U15" s="121">
        <f>SUM(I15:T15)</f>
        <v>0</v>
      </c>
    </row>
    <row r="16" spans="1:21" ht="12.75" customHeigh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2" ht="25.5" customHeight="1">
      <c r="A17" s="223" t="s">
        <v>44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14"/>
      <c r="M17" s="213"/>
      <c r="N17" s="213"/>
      <c r="O17" s="213"/>
      <c r="P17" s="213"/>
      <c r="Q17" s="213"/>
      <c r="R17" s="213"/>
      <c r="S17" s="213"/>
      <c r="T17" s="213"/>
      <c r="U17" s="213"/>
    </row>
    <row r="18" spans="1:22" ht="40.5" customHeight="1">
      <c r="E18" s="5"/>
      <c r="F18" s="5"/>
      <c r="G18" s="5"/>
      <c r="H18" s="2"/>
      <c r="L18" s="9"/>
      <c r="N18" s="264"/>
      <c r="O18" s="245"/>
      <c r="P18" s="245"/>
      <c r="R18" s="264"/>
      <c r="S18" s="264"/>
      <c r="T18" s="2"/>
      <c r="U18" s="2"/>
    </row>
    <row r="19" spans="1:22" ht="41.25" customHeight="1">
      <c r="E19" s="2"/>
      <c r="F19" s="2"/>
      <c r="G19" s="2"/>
      <c r="I19" s="5"/>
      <c r="J19" s="5"/>
      <c r="K19" s="5"/>
      <c r="L19" s="5"/>
      <c r="M19" s="6"/>
      <c r="N19" s="6"/>
      <c r="O19" s="6"/>
      <c r="R19" s="2"/>
      <c r="S19" s="2"/>
      <c r="T19" s="2"/>
      <c r="U19" s="2"/>
    </row>
    <row r="20" spans="1:22" ht="17.25" customHeight="1">
      <c r="E20" s="2"/>
      <c r="F20" s="2"/>
      <c r="G20" s="2"/>
      <c r="H20" s="5"/>
      <c r="I20" s="5"/>
      <c r="J20" s="5"/>
      <c r="K20" s="5"/>
      <c r="L20" s="5"/>
      <c r="M20" s="7"/>
      <c r="N20" s="7"/>
      <c r="O20" s="6"/>
      <c r="R20" s="2"/>
      <c r="S20" s="2"/>
      <c r="T20" s="2"/>
      <c r="U20" s="2"/>
    </row>
    <row r="21" spans="1:22" ht="18" customHeigh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2" ht="12.75" customHeigh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1" spans="1:22" s="5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13"/>
    </row>
    <row r="45" ht="12.75" customHeight="1"/>
  </sheetData>
  <mergeCells count="29">
    <mergeCell ref="A15:H15"/>
    <mergeCell ref="A17:K17"/>
    <mergeCell ref="N18:P18"/>
    <mergeCell ref="R18:S18"/>
    <mergeCell ref="A14:H14"/>
    <mergeCell ref="A11:H11"/>
    <mergeCell ref="A12:U12"/>
    <mergeCell ref="B4:C4"/>
    <mergeCell ref="D4:G4"/>
    <mergeCell ref="N4:O4"/>
    <mergeCell ref="P4:Q4"/>
    <mergeCell ref="B5:C5"/>
    <mergeCell ref="D5:G5"/>
    <mergeCell ref="N5:O5"/>
    <mergeCell ref="P5:Q5"/>
    <mergeCell ref="B6:C6"/>
    <mergeCell ref="D6:G6"/>
    <mergeCell ref="N6:O6"/>
    <mergeCell ref="P6:Q6"/>
    <mergeCell ref="A9:U9"/>
    <mergeCell ref="B3:C3"/>
    <mergeCell ref="D3:G3"/>
    <mergeCell ref="N3:O3"/>
    <mergeCell ref="P3:Q3"/>
    <mergeCell ref="A1:U1"/>
    <mergeCell ref="B2:C2"/>
    <mergeCell ref="D2:G2"/>
    <mergeCell ref="N2:O2"/>
    <mergeCell ref="P2:Q2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V45"/>
  <sheetViews>
    <sheetView workbookViewId="0">
      <selection activeCell="R26" sqref="R26"/>
    </sheetView>
  </sheetViews>
  <sheetFormatPr defaultRowHeight="12.75"/>
  <cols>
    <col min="1" max="1" width="36.140625" style="1" customWidth="1"/>
    <col min="2" max="2" width="7.5703125" style="1" customWidth="1"/>
    <col min="3" max="3" width="7.42578125" style="1" customWidth="1"/>
    <col min="4" max="4" width="4.7109375" style="1" customWidth="1"/>
    <col min="5" max="5" width="5.7109375" style="1" customWidth="1"/>
    <col min="6" max="6" width="6.42578125" style="1" customWidth="1"/>
    <col min="7" max="8" width="6" style="1" customWidth="1"/>
    <col min="9" max="9" width="6.140625" style="1" customWidth="1"/>
    <col min="10" max="11" width="7.140625" style="1" customWidth="1"/>
    <col min="12" max="12" width="6.7109375" style="1" customWidth="1"/>
    <col min="13" max="13" width="8.28515625" style="1" customWidth="1"/>
    <col min="14" max="14" width="9.28515625" style="1" customWidth="1"/>
    <col min="15" max="15" width="8.140625" style="1" customWidth="1"/>
    <col min="16" max="16" width="8.42578125" style="1" customWidth="1"/>
    <col min="17" max="17" width="11.42578125" style="1" customWidth="1"/>
    <col min="18" max="18" width="8" style="1" customWidth="1"/>
    <col min="19" max="19" width="6.85546875" style="1" customWidth="1"/>
    <col min="20" max="20" width="6.7109375" style="1" customWidth="1"/>
    <col min="21" max="16384" width="9.140625" style="1"/>
  </cols>
  <sheetData>
    <row r="1" spans="1:21" ht="27" customHeight="1">
      <c r="A1" s="249" t="s">
        <v>17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</row>
    <row r="2" spans="1:21" ht="15" customHeight="1">
      <c r="A2" s="80"/>
      <c r="B2" s="245" t="s">
        <v>0</v>
      </c>
      <c r="C2" s="250"/>
      <c r="D2" s="245" t="s">
        <v>98</v>
      </c>
      <c r="E2" s="246"/>
      <c r="F2" s="224"/>
      <c r="G2" s="224"/>
      <c r="I2" s="80"/>
      <c r="J2" s="4"/>
      <c r="K2" s="4"/>
      <c r="L2" s="80"/>
      <c r="M2" s="80"/>
      <c r="N2" s="247" t="s">
        <v>3</v>
      </c>
      <c r="O2" s="247"/>
      <c r="P2" s="247" t="s">
        <v>31</v>
      </c>
      <c r="Q2" s="247"/>
      <c r="R2" s="80"/>
      <c r="S2" s="80"/>
      <c r="T2" s="80"/>
      <c r="U2" s="80"/>
    </row>
    <row r="3" spans="1:21">
      <c r="A3" s="80"/>
      <c r="B3" s="245" t="s">
        <v>1</v>
      </c>
      <c r="C3" s="224"/>
      <c r="D3" s="245" t="s">
        <v>48</v>
      </c>
      <c r="E3" s="246"/>
      <c r="F3" s="224"/>
      <c r="G3" s="224"/>
      <c r="I3" s="80"/>
      <c r="J3" s="80"/>
      <c r="K3" s="80"/>
      <c r="L3" s="80"/>
      <c r="M3" s="80"/>
      <c r="N3" s="247" t="s">
        <v>5</v>
      </c>
      <c r="O3" s="247"/>
      <c r="P3" s="248">
        <v>0.75</v>
      </c>
      <c r="Q3" s="248"/>
      <c r="R3" s="80"/>
      <c r="S3" s="80"/>
      <c r="T3" s="80"/>
      <c r="U3" s="80"/>
    </row>
    <row r="4" spans="1:21">
      <c r="A4" s="80"/>
      <c r="B4" s="245" t="s">
        <v>2</v>
      </c>
      <c r="C4" s="224"/>
      <c r="D4" s="257" t="s">
        <v>103</v>
      </c>
      <c r="E4" s="258"/>
      <c r="F4" s="224"/>
      <c r="G4" s="224"/>
      <c r="I4" s="80"/>
      <c r="J4" s="80"/>
      <c r="K4" s="80"/>
      <c r="L4" s="80"/>
      <c r="M4" s="80"/>
      <c r="N4" s="259" t="s">
        <v>16</v>
      </c>
      <c r="O4" s="259"/>
      <c r="P4" s="260" t="s">
        <v>104</v>
      </c>
      <c r="Q4" s="246"/>
      <c r="R4" s="80"/>
      <c r="S4" s="80"/>
      <c r="T4" s="80"/>
      <c r="U4" s="80"/>
    </row>
    <row r="5" spans="1:21">
      <c r="A5" s="80"/>
      <c r="B5" s="245" t="s">
        <v>4</v>
      </c>
      <c r="C5" s="250"/>
      <c r="D5" s="257" t="s">
        <v>99</v>
      </c>
      <c r="E5" s="258"/>
      <c r="F5" s="224"/>
      <c r="G5" s="224"/>
      <c r="I5" s="80"/>
      <c r="J5" s="80"/>
      <c r="K5" s="80"/>
      <c r="L5" s="80"/>
      <c r="M5" s="80"/>
      <c r="N5" s="259" t="s">
        <v>20</v>
      </c>
      <c r="O5" s="259"/>
      <c r="P5" s="260" t="s">
        <v>101</v>
      </c>
      <c r="Q5" s="260"/>
      <c r="R5" s="80"/>
      <c r="S5" s="80"/>
      <c r="T5" s="80"/>
      <c r="U5" s="80"/>
    </row>
    <row r="6" spans="1:21">
      <c r="A6" s="80"/>
      <c r="B6" s="245" t="s">
        <v>6</v>
      </c>
      <c r="C6" s="250"/>
      <c r="D6" s="257" t="s">
        <v>100</v>
      </c>
      <c r="E6" s="258"/>
      <c r="F6" s="224"/>
      <c r="G6" s="224"/>
      <c r="I6" s="80"/>
      <c r="J6" s="80"/>
      <c r="K6" s="80"/>
      <c r="L6" s="80"/>
      <c r="M6" s="80"/>
      <c r="N6" s="247" t="s">
        <v>7</v>
      </c>
      <c r="O6" s="247"/>
      <c r="P6" s="247" t="s">
        <v>102</v>
      </c>
      <c r="Q6" s="246"/>
      <c r="R6" s="80"/>
      <c r="S6" s="80"/>
      <c r="T6" s="80"/>
      <c r="U6" s="80"/>
    </row>
    <row r="7" spans="1:21" ht="13.5" thickBot="1">
      <c r="E7" s="80"/>
      <c r="F7" s="80"/>
      <c r="G7" s="80"/>
      <c r="H7" s="80"/>
      <c r="I7" s="80"/>
      <c r="J7" s="80"/>
      <c r="K7" s="80"/>
      <c r="L7" s="80"/>
      <c r="M7" s="80"/>
      <c r="N7" s="79"/>
      <c r="O7" s="80"/>
      <c r="P7" s="80"/>
      <c r="Q7" s="80"/>
      <c r="R7" s="80"/>
      <c r="S7" s="80"/>
      <c r="T7" s="80"/>
      <c r="U7" s="80"/>
    </row>
    <row r="8" spans="1:21" ht="53.25" customHeight="1" thickBot="1">
      <c r="A8" s="58" t="s">
        <v>18</v>
      </c>
      <c r="B8" s="58" t="s">
        <v>0</v>
      </c>
      <c r="C8" s="58" t="s">
        <v>23</v>
      </c>
      <c r="D8" s="56" t="s">
        <v>52</v>
      </c>
      <c r="E8" s="58" t="s">
        <v>19</v>
      </c>
      <c r="F8" s="58" t="s">
        <v>26</v>
      </c>
      <c r="G8" s="97" t="s">
        <v>24</v>
      </c>
      <c r="H8" s="58" t="s">
        <v>8</v>
      </c>
      <c r="I8" s="58" t="s">
        <v>9</v>
      </c>
      <c r="J8" s="58" t="s">
        <v>32</v>
      </c>
      <c r="K8" s="58" t="s">
        <v>27</v>
      </c>
      <c r="L8" s="58" t="s">
        <v>10</v>
      </c>
      <c r="M8" s="58" t="s">
        <v>11</v>
      </c>
      <c r="N8" s="58" t="s">
        <v>28</v>
      </c>
      <c r="O8" s="58" t="s">
        <v>29</v>
      </c>
      <c r="P8" s="58" t="s">
        <v>12</v>
      </c>
      <c r="Q8" s="58" t="s">
        <v>33</v>
      </c>
      <c r="R8" s="58" t="s">
        <v>97</v>
      </c>
      <c r="S8" s="58" t="s">
        <v>34</v>
      </c>
      <c r="T8" s="58" t="s">
        <v>35</v>
      </c>
      <c r="U8" s="58" t="s">
        <v>13</v>
      </c>
    </row>
    <row r="9" spans="1:21" ht="12.75" customHeight="1">
      <c r="A9" s="271" t="s">
        <v>96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3"/>
    </row>
    <row r="10" spans="1:21" ht="12.75" customHeight="1">
      <c r="A10" s="65" t="s">
        <v>48</v>
      </c>
      <c r="B10" s="61" t="s">
        <v>56</v>
      </c>
      <c r="C10" s="62" t="s">
        <v>57</v>
      </c>
      <c r="D10" s="62" t="s">
        <v>53</v>
      </c>
      <c r="E10" s="62">
        <v>5</v>
      </c>
      <c r="F10" s="62">
        <v>17</v>
      </c>
      <c r="G10" s="62">
        <v>78</v>
      </c>
      <c r="H10" s="84">
        <v>3</v>
      </c>
      <c r="I10" s="105">
        <v>34</v>
      </c>
      <c r="J10" s="101"/>
      <c r="K10" s="101"/>
      <c r="L10" s="101"/>
      <c r="M10" s="101"/>
      <c r="N10" s="102"/>
      <c r="O10" s="106"/>
      <c r="P10" s="106"/>
      <c r="Q10" s="106"/>
      <c r="R10" s="106"/>
      <c r="S10" s="106"/>
      <c r="T10" s="107"/>
      <c r="U10" s="115">
        <f>SUM(I10:T10)</f>
        <v>34</v>
      </c>
    </row>
    <row r="11" spans="1:21" ht="12.75" customHeight="1" thickBot="1">
      <c r="A11" s="65" t="s">
        <v>55</v>
      </c>
      <c r="B11" s="61" t="s">
        <v>50</v>
      </c>
      <c r="C11" s="63" t="s">
        <v>58</v>
      </c>
      <c r="D11" s="62" t="s">
        <v>53</v>
      </c>
      <c r="E11" s="62">
        <v>7</v>
      </c>
      <c r="F11" s="62">
        <v>17</v>
      </c>
      <c r="G11" s="62">
        <v>50</v>
      </c>
      <c r="H11" s="84">
        <v>2</v>
      </c>
      <c r="I11" s="105">
        <v>34</v>
      </c>
      <c r="J11" s="101">
        <v>34</v>
      </c>
      <c r="K11" s="101"/>
      <c r="L11" s="207">
        <f>G11*0.5</f>
        <v>25</v>
      </c>
      <c r="M11" s="101">
        <v>1</v>
      </c>
      <c r="N11" s="208">
        <f>(G11*0.25)+(2*H11)</f>
        <v>16.5</v>
      </c>
      <c r="O11" s="106">
        <v>150</v>
      </c>
      <c r="P11" s="106"/>
      <c r="Q11" s="106"/>
      <c r="R11" s="106"/>
      <c r="S11" s="106"/>
      <c r="T11" s="107"/>
      <c r="U11" s="115">
        <f t="shared" ref="U11" si="0">SUM(I11:T11)</f>
        <v>260.5</v>
      </c>
    </row>
    <row r="12" spans="1:21" ht="12.75" customHeight="1">
      <c r="A12" s="268" t="s">
        <v>69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70"/>
    </row>
    <row r="13" spans="1:21" ht="12.75" customHeight="1">
      <c r="A13" s="78"/>
      <c r="B13" s="61"/>
      <c r="C13" s="71"/>
      <c r="D13" s="62"/>
      <c r="E13" s="62"/>
      <c r="F13" s="62"/>
      <c r="G13" s="62"/>
      <c r="H13" s="84"/>
      <c r="I13" s="105"/>
      <c r="J13" s="101"/>
      <c r="K13" s="101"/>
      <c r="L13" s="101"/>
      <c r="M13" s="101"/>
      <c r="N13" s="102"/>
      <c r="O13" s="108"/>
      <c r="P13" s="108"/>
      <c r="Q13" s="108"/>
      <c r="R13" s="108"/>
      <c r="S13" s="108"/>
      <c r="T13" s="109"/>
      <c r="U13" s="115">
        <f>SUM(I13:T13)</f>
        <v>0</v>
      </c>
    </row>
    <row r="14" spans="1:21" ht="12.75" customHeight="1" thickBot="1">
      <c r="A14" s="89"/>
      <c r="B14" s="88"/>
      <c r="C14" s="12"/>
      <c r="D14" s="12"/>
      <c r="E14" s="12"/>
      <c r="F14" s="12"/>
      <c r="G14" s="12"/>
      <c r="H14" s="37"/>
      <c r="I14" s="118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20"/>
      <c r="U14" s="212">
        <f>SUM(I14:T14)</f>
        <v>0</v>
      </c>
    </row>
    <row r="15" spans="1:21" ht="12.75" customHeight="1">
      <c r="A15" s="254" t="s">
        <v>25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6"/>
    </row>
    <row r="16" spans="1:21" ht="12.75" customHeight="1">
      <c r="A16" s="78" t="s">
        <v>80</v>
      </c>
      <c r="B16" s="61" t="s">
        <v>79</v>
      </c>
      <c r="C16" s="62">
        <v>2</v>
      </c>
      <c r="D16" s="62"/>
      <c r="E16" s="62">
        <v>3</v>
      </c>
      <c r="F16" s="62">
        <v>13</v>
      </c>
      <c r="G16" s="62">
        <v>10</v>
      </c>
      <c r="H16" s="84"/>
      <c r="I16" s="105"/>
      <c r="J16" s="101"/>
      <c r="K16" s="101"/>
      <c r="L16" s="101"/>
      <c r="M16" s="101"/>
      <c r="N16" s="102"/>
      <c r="O16" s="108"/>
      <c r="P16" s="108">
        <v>50</v>
      </c>
      <c r="Q16" s="108"/>
      <c r="R16" s="108"/>
      <c r="S16" s="108"/>
      <c r="T16" s="109"/>
      <c r="U16" s="115">
        <f>SUM(I16:T16)</f>
        <v>50</v>
      </c>
    </row>
    <row r="17" spans="1:22" ht="12.75" customHeight="1" thickBot="1">
      <c r="A17" s="87"/>
      <c r="B17" s="86"/>
      <c r="C17" s="8"/>
      <c r="D17" s="8"/>
      <c r="E17" s="10"/>
      <c r="F17" s="10"/>
      <c r="G17" s="10"/>
      <c r="H17" s="92"/>
      <c r="I17" s="93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8"/>
      <c r="U17" s="115">
        <f>SUM(I17:T17)</f>
        <v>0</v>
      </c>
    </row>
    <row r="18" spans="1:22" ht="12.75" customHeight="1" thickBot="1">
      <c r="A18" s="251" t="s">
        <v>21</v>
      </c>
      <c r="B18" s="252"/>
      <c r="C18" s="252"/>
      <c r="D18" s="252"/>
      <c r="E18" s="252"/>
      <c r="F18" s="252"/>
      <c r="G18" s="252"/>
      <c r="H18" s="253"/>
      <c r="I18" s="83">
        <f t="shared" ref="I18:T18" si="1">SUM(I10:I17)</f>
        <v>68</v>
      </c>
      <c r="J18" s="83">
        <f t="shared" si="1"/>
        <v>34</v>
      </c>
      <c r="K18" s="83">
        <f t="shared" si="1"/>
        <v>0</v>
      </c>
      <c r="L18" s="83">
        <f t="shared" si="1"/>
        <v>25</v>
      </c>
      <c r="M18" s="83">
        <f t="shared" si="1"/>
        <v>1</v>
      </c>
      <c r="N18" s="83">
        <f t="shared" si="1"/>
        <v>16.5</v>
      </c>
      <c r="O18" s="83">
        <f t="shared" si="1"/>
        <v>150</v>
      </c>
      <c r="P18" s="83">
        <f t="shared" si="1"/>
        <v>50</v>
      </c>
      <c r="Q18" s="83">
        <f t="shared" si="1"/>
        <v>0</v>
      </c>
      <c r="R18" s="83">
        <f t="shared" si="1"/>
        <v>0</v>
      </c>
      <c r="S18" s="83">
        <f t="shared" si="1"/>
        <v>0</v>
      </c>
      <c r="T18" s="83">
        <f t="shared" si="1"/>
        <v>0</v>
      </c>
      <c r="U18" s="121">
        <f>SUM(I18:T18)</f>
        <v>344.5</v>
      </c>
    </row>
    <row r="19" spans="1:22" ht="12.75" customHeight="1">
      <c r="A19" s="254" t="s">
        <v>96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6"/>
    </row>
    <row r="20" spans="1:22" ht="12.75" customHeight="1">
      <c r="A20" s="78" t="s">
        <v>68</v>
      </c>
      <c r="B20" s="61" t="s">
        <v>50</v>
      </c>
      <c r="C20" s="71" t="s">
        <v>58</v>
      </c>
      <c r="D20" s="62" t="s">
        <v>53</v>
      </c>
      <c r="E20" s="62">
        <v>8</v>
      </c>
      <c r="F20" s="62"/>
      <c r="G20" s="62">
        <v>4</v>
      </c>
      <c r="H20" s="84"/>
      <c r="I20" s="105"/>
      <c r="J20" s="101"/>
      <c r="K20" s="101"/>
      <c r="L20" s="101"/>
      <c r="M20" s="101"/>
      <c r="N20" s="102"/>
      <c r="O20" s="108"/>
      <c r="P20" s="108"/>
      <c r="Q20" s="108"/>
      <c r="R20" s="108">
        <v>60</v>
      </c>
      <c r="S20" s="108"/>
      <c r="T20" s="109"/>
      <c r="U20" s="115">
        <f>SUM(I20:T20)</f>
        <v>60</v>
      </c>
    </row>
    <row r="21" spans="1:22" ht="12.75" customHeight="1" thickBot="1">
      <c r="A21" s="87"/>
      <c r="B21" s="90"/>
      <c r="C21" s="16"/>
      <c r="D21" s="16"/>
      <c r="E21" s="16"/>
      <c r="F21" s="16"/>
      <c r="G21" s="16"/>
      <c r="H21" s="94"/>
      <c r="I21" s="116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3"/>
      <c r="U21" s="212">
        <f>SUM(I21:T21)</f>
        <v>0</v>
      </c>
    </row>
    <row r="22" spans="1:22" ht="12.75" customHeight="1">
      <c r="A22" s="265" t="s">
        <v>69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7"/>
    </row>
    <row r="23" spans="1:22" ht="12.75" customHeight="1">
      <c r="A23" s="78" t="s">
        <v>71</v>
      </c>
      <c r="B23" s="61" t="s">
        <v>50</v>
      </c>
      <c r="C23" s="71" t="s">
        <v>66</v>
      </c>
      <c r="D23" s="62" t="s">
        <v>53</v>
      </c>
      <c r="E23" s="62">
        <v>2</v>
      </c>
      <c r="F23" s="62"/>
      <c r="G23" s="62">
        <v>4</v>
      </c>
      <c r="H23" s="84"/>
      <c r="I23" s="105"/>
      <c r="J23" s="101"/>
      <c r="K23" s="101"/>
      <c r="L23" s="101"/>
      <c r="M23" s="101"/>
      <c r="N23" s="102"/>
      <c r="O23" s="108"/>
      <c r="P23" s="108"/>
      <c r="Q23" s="108">
        <v>16</v>
      </c>
      <c r="R23" s="108">
        <v>100</v>
      </c>
      <c r="S23" s="108"/>
      <c r="T23" s="109"/>
      <c r="U23" s="115">
        <f>SUM(I23:T23)</f>
        <v>116</v>
      </c>
    </row>
    <row r="24" spans="1:22" ht="12.75" customHeight="1" thickBot="1">
      <c r="A24" s="89"/>
      <c r="B24" s="91"/>
      <c r="C24" s="17"/>
      <c r="D24" s="17"/>
      <c r="E24" s="17"/>
      <c r="F24" s="17"/>
      <c r="G24" s="17"/>
      <c r="H24" s="39"/>
      <c r="I24" s="117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5"/>
      <c r="U24" s="115">
        <f>SUM(I24:T24)</f>
        <v>0</v>
      </c>
    </row>
    <row r="25" spans="1:22" ht="12.75" customHeight="1">
      <c r="A25" s="226" t="s">
        <v>25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2"/>
    </row>
    <row r="26" spans="1:22" ht="12.75" customHeight="1">
      <c r="A26" s="78" t="s">
        <v>82</v>
      </c>
      <c r="B26" s="61" t="s">
        <v>79</v>
      </c>
      <c r="C26" s="62">
        <v>3</v>
      </c>
      <c r="D26" s="62" t="s">
        <v>53</v>
      </c>
      <c r="E26" s="62">
        <v>6</v>
      </c>
      <c r="F26" s="62"/>
      <c r="G26" s="62">
        <v>2</v>
      </c>
      <c r="H26" s="84"/>
      <c r="I26" s="126"/>
      <c r="J26" s="101"/>
      <c r="K26" s="101"/>
      <c r="L26" s="101"/>
      <c r="M26" s="101"/>
      <c r="N26" s="102"/>
      <c r="O26" s="108"/>
      <c r="P26" s="108"/>
      <c r="Q26" s="108">
        <v>8</v>
      </c>
      <c r="R26" s="108">
        <v>60</v>
      </c>
      <c r="S26" s="108"/>
      <c r="T26" s="109"/>
      <c r="U26" s="115">
        <f>SUM(I26:T26)</f>
        <v>68</v>
      </c>
    </row>
    <row r="27" spans="1:22" ht="12.75" customHeight="1" thickBot="1">
      <c r="A27" s="87"/>
      <c r="B27" s="90"/>
      <c r="C27" s="15"/>
      <c r="D27" s="15"/>
      <c r="E27" s="18"/>
      <c r="F27" s="18"/>
      <c r="G27" s="18"/>
      <c r="H27" s="95"/>
      <c r="I27" s="93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0"/>
      <c r="U27" s="115">
        <f>SUM(I27:T27)</f>
        <v>0</v>
      </c>
    </row>
    <row r="28" spans="1:22" ht="12.75" customHeight="1" thickBot="1">
      <c r="A28" s="251" t="s">
        <v>22</v>
      </c>
      <c r="B28" s="252"/>
      <c r="C28" s="252"/>
      <c r="D28" s="252"/>
      <c r="E28" s="252"/>
      <c r="F28" s="252"/>
      <c r="G28" s="252"/>
      <c r="H28" s="252"/>
      <c r="I28" s="96">
        <f>SUM(I20:I27)</f>
        <v>0</v>
      </c>
      <c r="J28" s="96">
        <f t="shared" ref="J28:T28" si="2">SUM(J20:J27)</f>
        <v>0</v>
      </c>
      <c r="K28" s="96">
        <f t="shared" si="2"/>
        <v>0</v>
      </c>
      <c r="L28" s="96">
        <f t="shared" si="2"/>
        <v>0</v>
      </c>
      <c r="M28" s="96">
        <f t="shared" si="2"/>
        <v>0</v>
      </c>
      <c r="N28" s="96">
        <f t="shared" si="2"/>
        <v>0</v>
      </c>
      <c r="O28" s="96">
        <f t="shared" si="2"/>
        <v>0</v>
      </c>
      <c r="P28" s="96">
        <f t="shared" si="2"/>
        <v>0</v>
      </c>
      <c r="Q28" s="96">
        <f t="shared" si="2"/>
        <v>24</v>
      </c>
      <c r="R28" s="96">
        <f t="shared" si="2"/>
        <v>220</v>
      </c>
      <c r="S28" s="96">
        <f t="shared" si="2"/>
        <v>0</v>
      </c>
      <c r="T28" s="96">
        <f t="shared" si="2"/>
        <v>0</v>
      </c>
      <c r="U28" s="121">
        <f>SUM(I28:T28)</f>
        <v>244</v>
      </c>
    </row>
    <row r="29" spans="1:22" ht="12.75" customHeight="1" thickBot="1">
      <c r="A29" s="251" t="s">
        <v>30</v>
      </c>
      <c r="B29" s="263"/>
      <c r="C29" s="263"/>
      <c r="D29" s="263"/>
      <c r="E29" s="263"/>
      <c r="F29" s="263"/>
      <c r="G29" s="263"/>
      <c r="H29" s="263"/>
      <c r="I29" s="96">
        <f>SUM(I18,I28)</f>
        <v>68</v>
      </c>
      <c r="J29" s="96">
        <f t="shared" ref="J29:T29" si="3">SUM(J18,J28)</f>
        <v>34</v>
      </c>
      <c r="K29" s="96">
        <f t="shared" si="3"/>
        <v>0</v>
      </c>
      <c r="L29" s="96">
        <f t="shared" si="3"/>
        <v>25</v>
      </c>
      <c r="M29" s="96">
        <f t="shared" si="3"/>
        <v>1</v>
      </c>
      <c r="N29" s="96">
        <f t="shared" si="3"/>
        <v>16.5</v>
      </c>
      <c r="O29" s="96">
        <f t="shared" si="3"/>
        <v>150</v>
      </c>
      <c r="P29" s="96">
        <f t="shared" si="3"/>
        <v>50</v>
      </c>
      <c r="Q29" s="96">
        <f t="shared" si="3"/>
        <v>24</v>
      </c>
      <c r="R29" s="96">
        <f t="shared" si="3"/>
        <v>220</v>
      </c>
      <c r="S29" s="96">
        <f t="shared" si="3"/>
        <v>0</v>
      </c>
      <c r="T29" s="96">
        <f t="shared" si="3"/>
        <v>0</v>
      </c>
      <c r="U29" s="121">
        <f>SUM(I29:T29)</f>
        <v>588.5</v>
      </c>
    </row>
    <row r="30" spans="1:22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2" s="50" customFormat="1">
      <c r="A31" s="223" t="s">
        <v>107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5"/>
      <c r="M31" s="224"/>
      <c r="N31" s="224"/>
      <c r="O31" s="224"/>
      <c r="P31" s="224"/>
      <c r="Q31" s="224"/>
      <c r="R31" s="224"/>
      <c r="S31" s="224"/>
      <c r="T31" s="224"/>
      <c r="U31" s="224"/>
      <c r="V31" s="224"/>
    </row>
    <row r="32" spans="1:22">
      <c r="E32" s="5"/>
      <c r="F32" s="5"/>
      <c r="G32" s="5"/>
      <c r="H32" s="2"/>
      <c r="L32" s="9"/>
      <c r="N32" s="264"/>
      <c r="O32" s="245"/>
      <c r="P32" s="245"/>
      <c r="R32" s="264"/>
      <c r="S32" s="264"/>
      <c r="T32" s="2"/>
      <c r="U32" s="2"/>
    </row>
    <row r="33" spans="5:21">
      <c r="E33" s="2"/>
      <c r="F33" s="2"/>
      <c r="G33" s="2"/>
      <c r="I33" s="5"/>
      <c r="J33" s="5"/>
      <c r="K33" s="5"/>
      <c r="L33" s="5"/>
      <c r="M33" s="6"/>
      <c r="N33" s="6"/>
      <c r="O33" s="6"/>
      <c r="R33" s="2"/>
      <c r="S33" s="2"/>
      <c r="T33" s="2"/>
      <c r="U33" s="2"/>
    </row>
    <row r="34" spans="5:21">
      <c r="E34" s="2"/>
      <c r="F34" s="2"/>
      <c r="G34" s="2"/>
      <c r="H34" s="5"/>
      <c r="I34" s="5"/>
      <c r="J34" s="5"/>
      <c r="K34" s="5"/>
      <c r="L34" s="5"/>
      <c r="M34" s="7"/>
      <c r="N34" s="7"/>
      <c r="O34" s="6"/>
      <c r="R34" s="2"/>
      <c r="S34" s="2"/>
      <c r="T34" s="2"/>
      <c r="U34" s="2"/>
    </row>
    <row r="35" spans="5:2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5:2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45" spans="5:21" ht="12.75" customHeight="1"/>
  </sheetData>
  <mergeCells count="34">
    <mergeCell ref="P4:Q4"/>
    <mergeCell ref="B5:C5"/>
    <mergeCell ref="N5:O5"/>
    <mergeCell ref="B6:C6"/>
    <mergeCell ref="N6:O6"/>
    <mergeCell ref="P6:Q6"/>
    <mergeCell ref="A9:U9"/>
    <mergeCell ref="D6:G6"/>
    <mergeCell ref="A1:U1"/>
    <mergeCell ref="N2:O2"/>
    <mergeCell ref="P2:Q2"/>
    <mergeCell ref="N3:O3"/>
    <mergeCell ref="P3:Q3"/>
    <mergeCell ref="D2:G2"/>
    <mergeCell ref="D3:G3"/>
    <mergeCell ref="B3:C3"/>
    <mergeCell ref="B2:C2"/>
    <mergeCell ref="P5:Q5"/>
    <mergeCell ref="D4:G4"/>
    <mergeCell ref="D5:G5"/>
    <mergeCell ref="B4:C4"/>
    <mergeCell ref="N4:O4"/>
    <mergeCell ref="A29:H29"/>
    <mergeCell ref="N32:P32"/>
    <mergeCell ref="R32:S32"/>
    <mergeCell ref="A31:K31"/>
    <mergeCell ref="L31:V31"/>
    <mergeCell ref="A22:U22"/>
    <mergeCell ref="A28:H28"/>
    <mergeCell ref="A12:U12"/>
    <mergeCell ref="A19:U19"/>
    <mergeCell ref="A25:U25"/>
    <mergeCell ref="A15:U15"/>
    <mergeCell ref="A18:H1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U10:U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V60"/>
  <sheetViews>
    <sheetView workbookViewId="0">
      <selection activeCell="A6" sqref="A6:XFD6"/>
    </sheetView>
  </sheetViews>
  <sheetFormatPr defaultRowHeight="12.75"/>
  <cols>
    <col min="1" max="1" width="5.7109375" style="1" customWidth="1"/>
    <col min="2" max="2" width="20" style="1" customWidth="1"/>
    <col min="3" max="3" width="15.28515625" style="1" customWidth="1"/>
    <col min="4" max="4" width="7.28515625" style="1" customWidth="1"/>
    <col min="5" max="5" width="8.7109375" style="1" customWidth="1"/>
    <col min="6" max="6" width="8.5703125" style="1" customWidth="1"/>
    <col min="7" max="7" width="8" style="1" customWidth="1"/>
    <col min="8" max="8" width="7.7109375" style="1" customWidth="1"/>
    <col min="9" max="9" width="8.5703125" style="1" customWidth="1"/>
    <col min="10" max="10" width="8.28515625" style="1" customWidth="1"/>
    <col min="11" max="11" width="9.5703125" style="1" bestFit="1" customWidth="1"/>
    <col min="12" max="12" width="9.28515625" style="1" customWidth="1"/>
    <col min="13" max="13" width="10.140625" style="1" customWidth="1"/>
    <col min="14" max="14" width="14.42578125" style="1" customWidth="1"/>
    <col min="15" max="15" width="9.7109375" style="1" customWidth="1"/>
    <col min="16" max="16" width="6.85546875" style="1" customWidth="1"/>
    <col min="17" max="17" width="6.7109375" style="1" customWidth="1"/>
    <col min="18" max="16384" width="9.140625" style="1"/>
  </cols>
  <sheetData>
    <row r="1" spans="1:22" ht="27" customHeight="1" thickBot="1">
      <c r="A1" s="219" t="s">
        <v>108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159"/>
      <c r="T1" s="159"/>
      <c r="U1" s="159"/>
      <c r="V1" s="159"/>
    </row>
    <row r="2" spans="1:22" ht="43.5" customHeight="1" thickBot="1">
      <c r="A2" s="27" t="s">
        <v>36</v>
      </c>
      <c r="B2" s="14" t="s">
        <v>14</v>
      </c>
      <c r="C2" s="14" t="s">
        <v>3</v>
      </c>
      <c r="D2" s="14" t="s">
        <v>5</v>
      </c>
      <c r="E2" s="14" t="s">
        <v>19</v>
      </c>
      <c r="F2" s="14" t="s">
        <v>9</v>
      </c>
      <c r="G2" s="14" t="s">
        <v>32</v>
      </c>
      <c r="H2" s="14" t="s">
        <v>27</v>
      </c>
      <c r="I2" s="14" t="s">
        <v>10</v>
      </c>
      <c r="J2" s="14" t="s">
        <v>11</v>
      </c>
      <c r="K2" s="14" t="s">
        <v>28</v>
      </c>
      <c r="L2" s="14" t="s">
        <v>29</v>
      </c>
      <c r="M2" s="14" t="s">
        <v>12</v>
      </c>
      <c r="N2" s="14" t="s">
        <v>33</v>
      </c>
      <c r="O2" s="14" t="s">
        <v>105</v>
      </c>
      <c r="P2" s="14" t="s">
        <v>34</v>
      </c>
      <c r="Q2" s="30" t="s">
        <v>35</v>
      </c>
      <c r="R2" s="14" t="s">
        <v>13</v>
      </c>
    </row>
    <row r="3" spans="1:22">
      <c r="A3" s="288"/>
      <c r="B3" s="289" t="s">
        <v>115</v>
      </c>
      <c r="C3" s="307" t="s">
        <v>31</v>
      </c>
      <c r="D3" s="291">
        <v>1</v>
      </c>
      <c r="E3" s="143">
        <v>1</v>
      </c>
      <c r="F3" s="134">
        <v>118</v>
      </c>
      <c r="G3" s="103">
        <v>118</v>
      </c>
      <c r="H3" s="103"/>
      <c r="I3" s="103">
        <v>27.5</v>
      </c>
      <c r="J3" s="103">
        <v>2</v>
      </c>
      <c r="K3" s="103">
        <v>12.5</v>
      </c>
      <c r="L3" s="103"/>
      <c r="M3" s="103"/>
      <c r="N3" s="103"/>
      <c r="O3" s="103"/>
      <c r="P3" s="103"/>
      <c r="Q3" s="104"/>
      <c r="R3" s="150">
        <f>SUM(F3:Q3)</f>
        <v>278</v>
      </c>
    </row>
    <row r="4" spans="1:22" ht="13.5" thickBot="1">
      <c r="A4" s="281"/>
      <c r="B4" s="282"/>
      <c r="C4" s="308"/>
      <c r="D4" s="284"/>
      <c r="E4" s="144">
        <v>2</v>
      </c>
      <c r="F4" s="135">
        <v>72</v>
      </c>
      <c r="G4" s="108">
        <v>106</v>
      </c>
      <c r="H4" s="108"/>
      <c r="I4" s="108">
        <v>36</v>
      </c>
      <c r="J4" s="108">
        <v>1</v>
      </c>
      <c r="K4" s="108">
        <v>7.75</v>
      </c>
      <c r="L4" s="108">
        <v>82</v>
      </c>
      <c r="M4" s="108">
        <v>24</v>
      </c>
      <c r="N4" s="108"/>
      <c r="O4" s="108">
        <v>185</v>
      </c>
      <c r="P4" s="108"/>
      <c r="Q4" s="156">
        <v>20</v>
      </c>
      <c r="R4" s="157">
        <f>SUM(F4:Q4)</f>
        <v>533.75</v>
      </c>
    </row>
    <row r="5" spans="1:22" ht="13.5" thickBot="1">
      <c r="A5" s="274"/>
      <c r="B5" s="275"/>
      <c r="C5" s="275"/>
      <c r="D5" s="275"/>
      <c r="E5" s="276"/>
      <c r="F5" s="277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133">
        <f>SUM(R3:R4)</f>
        <v>811.75</v>
      </c>
    </row>
    <row r="6" spans="1:22" s="7" customFormat="1" ht="13.5" thickBot="1">
      <c r="A6" s="285" t="s">
        <v>37</v>
      </c>
      <c r="B6" s="286"/>
      <c r="C6" s="287"/>
      <c r="D6" s="129">
        <f>SUM(D3:D5)</f>
        <v>1</v>
      </c>
      <c r="E6" s="149"/>
      <c r="F6" s="138">
        <f>SUM(F3:F4)</f>
        <v>190</v>
      </c>
      <c r="G6" s="138">
        <f t="shared" ref="G6:Q6" si="0">SUM(G3:G4)</f>
        <v>224</v>
      </c>
      <c r="H6" s="138">
        <f t="shared" si="0"/>
        <v>0</v>
      </c>
      <c r="I6" s="138">
        <f t="shared" si="0"/>
        <v>63.5</v>
      </c>
      <c r="J6" s="138">
        <f t="shared" si="0"/>
        <v>3</v>
      </c>
      <c r="K6" s="138">
        <f t="shared" si="0"/>
        <v>20.25</v>
      </c>
      <c r="L6" s="138">
        <f t="shared" si="0"/>
        <v>82</v>
      </c>
      <c r="M6" s="138">
        <f t="shared" si="0"/>
        <v>24</v>
      </c>
      <c r="N6" s="138">
        <f t="shared" si="0"/>
        <v>0</v>
      </c>
      <c r="O6" s="138">
        <f t="shared" si="0"/>
        <v>185</v>
      </c>
      <c r="P6" s="138">
        <f t="shared" si="0"/>
        <v>0</v>
      </c>
      <c r="Q6" s="138">
        <f t="shared" si="0"/>
        <v>20</v>
      </c>
      <c r="R6" s="130">
        <f>SUM(F6:Q6)</f>
        <v>811.75</v>
      </c>
    </row>
    <row r="7" spans="1:22">
      <c r="A7" s="288"/>
      <c r="B7" s="290" t="s">
        <v>114</v>
      </c>
      <c r="C7" s="290" t="s">
        <v>38</v>
      </c>
      <c r="D7" s="303">
        <v>1.25</v>
      </c>
      <c r="E7" s="143">
        <v>1</v>
      </c>
      <c r="F7" s="134">
        <v>132</v>
      </c>
      <c r="G7" s="103">
        <v>144</v>
      </c>
      <c r="H7" s="103"/>
      <c r="I7" s="103">
        <v>2.5</v>
      </c>
      <c r="J7" s="103">
        <v>23.5</v>
      </c>
      <c r="K7" s="103">
        <v>31.15</v>
      </c>
      <c r="L7" s="103">
        <v>48.5</v>
      </c>
      <c r="M7" s="103"/>
      <c r="N7" s="103"/>
      <c r="O7" s="103"/>
      <c r="P7" s="103"/>
      <c r="Q7" s="104"/>
      <c r="R7" s="150">
        <f>SUM(F7:Q7)</f>
        <v>381.65</v>
      </c>
    </row>
    <row r="8" spans="1:22" ht="13.5" thickBot="1">
      <c r="A8" s="302"/>
      <c r="B8" s="283"/>
      <c r="C8" s="283"/>
      <c r="D8" s="304"/>
      <c r="E8" s="144">
        <v>2</v>
      </c>
      <c r="F8" s="135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9"/>
      <c r="R8" s="157">
        <f>SUM(F8:Q8)</f>
        <v>0</v>
      </c>
    </row>
    <row r="9" spans="1:22" ht="13.5" thickBot="1">
      <c r="A9" s="297"/>
      <c r="B9" s="298"/>
      <c r="C9" s="298"/>
      <c r="D9" s="298"/>
      <c r="E9" s="300"/>
      <c r="F9" s="277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5"/>
      <c r="R9" s="133">
        <f>SUM(R7:R8)</f>
        <v>381.65</v>
      </c>
    </row>
    <row r="10" spans="1:22">
      <c r="A10" s="280"/>
      <c r="C10" s="283" t="s">
        <v>38</v>
      </c>
      <c r="D10" s="284"/>
      <c r="E10" s="145">
        <v>1</v>
      </c>
      <c r="F10" s="13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54"/>
      <c r="R10" s="150">
        <f>SUM(F10:Q10)</f>
        <v>0</v>
      </c>
    </row>
    <row r="11" spans="1:22" ht="13.5" thickBot="1">
      <c r="A11" s="281"/>
      <c r="C11" s="282"/>
      <c r="D11" s="284"/>
      <c r="E11" s="145">
        <v>2</v>
      </c>
      <c r="F11" s="135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56"/>
      <c r="R11" s="157">
        <f>SUM(F11:Q11)</f>
        <v>0</v>
      </c>
    </row>
    <row r="12" spans="1:22" ht="13.5" thickBot="1">
      <c r="A12" s="274"/>
      <c r="B12" s="275"/>
      <c r="C12" s="275"/>
      <c r="D12" s="275"/>
      <c r="E12" s="276"/>
      <c r="F12" s="277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9"/>
      <c r="R12" s="133">
        <f>SUM(R10:R11)</f>
        <v>0</v>
      </c>
    </row>
    <row r="13" spans="1:22">
      <c r="A13" s="280"/>
      <c r="B13" s="282"/>
      <c r="C13" s="283" t="s">
        <v>38</v>
      </c>
      <c r="D13" s="284"/>
      <c r="E13" s="145">
        <v>1</v>
      </c>
      <c r="F13" s="13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54"/>
      <c r="R13" s="150">
        <f>SUM(F13:Q13)</f>
        <v>0</v>
      </c>
    </row>
    <row r="14" spans="1:22" ht="13.5" thickBot="1">
      <c r="A14" s="281"/>
      <c r="B14" s="282"/>
      <c r="C14" s="282"/>
      <c r="D14" s="284"/>
      <c r="E14" s="145">
        <v>2</v>
      </c>
      <c r="F14" s="135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56"/>
      <c r="R14" s="157">
        <f>SUM(F14:Q14)</f>
        <v>0</v>
      </c>
    </row>
    <row r="15" spans="1:22" ht="13.5" thickBot="1">
      <c r="A15" s="274"/>
      <c r="B15" s="275"/>
      <c r="C15" s="275"/>
      <c r="D15" s="275"/>
      <c r="E15" s="276"/>
      <c r="F15" s="277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9"/>
      <c r="R15" s="133">
        <f>SUM(R13:R14)</f>
        <v>0</v>
      </c>
    </row>
    <row r="16" spans="1:22">
      <c r="A16" s="280"/>
      <c r="B16" s="282"/>
      <c r="C16" s="283" t="s">
        <v>38</v>
      </c>
      <c r="D16" s="284"/>
      <c r="E16" s="145">
        <v>1</v>
      </c>
      <c r="F16" s="13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54"/>
      <c r="R16" s="150">
        <f>SUM(F16:Q16)</f>
        <v>0</v>
      </c>
    </row>
    <row r="17" spans="1:18" ht="13.5" thickBot="1">
      <c r="A17" s="281"/>
      <c r="B17" s="282"/>
      <c r="C17" s="282"/>
      <c r="D17" s="284"/>
      <c r="E17" s="145">
        <v>2</v>
      </c>
      <c r="F17" s="135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56"/>
      <c r="R17" s="157">
        <f>SUM(F17:Q17)</f>
        <v>0</v>
      </c>
    </row>
    <row r="18" spans="1:18" ht="13.5" thickBot="1">
      <c r="A18" s="274"/>
      <c r="B18" s="275"/>
      <c r="C18" s="275"/>
      <c r="D18" s="275"/>
      <c r="E18" s="276"/>
      <c r="F18" s="277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9"/>
      <c r="R18" s="133">
        <f>SUM(R16:R17)</f>
        <v>0</v>
      </c>
    </row>
    <row r="19" spans="1:18">
      <c r="A19" s="280"/>
      <c r="B19" s="282"/>
      <c r="C19" s="283" t="s">
        <v>38</v>
      </c>
      <c r="D19" s="284"/>
      <c r="E19" s="145">
        <v>1</v>
      </c>
      <c r="F19" s="136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54"/>
      <c r="R19" s="150">
        <f>SUM(F19:Q19)</f>
        <v>0</v>
      </c>
    </row>
    <row r="20" spans="1:18" ht="13.5" thickBot="1">
      <c r="A20" s="281"/>
      <c r="B20" s="282"/>
      <c r="C20" s="282"/>
      <c r="D20" s="284"/>
      <c r="E20" s="145">
        <v>2</v>
      </c>
      <c r="F20" s="135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56"/>
      <c r="R20" s="157">
        <f>SUM(F20:Q20)</f>
        <v>0</v>
      </c>
    </row>
    <row r="21" spans="1:18" ht="13.5" thickBot="1">
      <c r="A21" s="274"/>
      <c r="B21" s="275"/>
      <c r="C21" s="275"/>
      <c r="D21" s="275"/>
      <c r="E21" s="276"/>
      <c r="F21" s="277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9"/>
      <c r="R21" s="133">
        <f>SUM(R19:R20)</f>
        <v>0</v>
      </c>
    </row>
    <row r="22" spans="1:18">
      <c r="A22" s="280"/>
      <c r="B22" s="282"/>
      <c r="C22" s="283" t="s">
        <v>38</v>
      </c>
      <c r="D22" s="284"/>
      <c r="E22" s="145">
        <v>1</v>
      </c>
      <c r="F22" s="136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54"/>
      <c r="R22" s="150">
        <f>SUM(F22:Q22)</f>
        <v>0</v>
      </c>
    </row>
    <row r="23" spans="1:18" ht="13.5" thickBot="1">
      <c r="A23" s="281"/>
      <c r="B23" s="282"/>
      <c r="C23" s="282"/>
      <c r="D23" s="284"/>
      <c r="E23" s="145">
        <v>2</v>
      </c>
      <c r="F23" s="135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56"/>
      <c r="R23" s="157">
        <f>SUM(F23:Q23)</f>
        <v>0</v>
      </c>
    </row>
    <row r="24" spans="1:18" ht="13.5" thickBot="1">
      <c r="A24" s="274"/>
      <c r="B24" s="275"/>
      <c r="C24" s="275"/>
      <c r="D24" s="275"/>
      <c r="E24" s="276"/>
      <c r="F24" s="277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9"/>
      <c r="R24" s="133">
        <f>SUM(R22:R23)</f>
        <v>0</v>
      </c>
    </row>
    <row r="25" spans="1:18">
      <c r="A25" s="280"/>
      <c r="B25" s="282"/>
      <c r="C25" s="283" t="s">
        <v>38</v>
      </c>
      <c r="D25" s="284"/>
      <c r="E25" s="145">
        <v>1</v>
      </c>
      <c r="F25" s="13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54"/>
      <c r="R25" s="150">
        <f>SUM(F25:Q25)</f>
        <v>0</v>
      </c>
    </row>
    <row r="26" spans="1:18" ht="13.5" thickBot="1">
      <c r="A26" s="281"/>
      <c r="B26" s="282"/>
      <c r="C26" s="282"/>
      <c r="D26" s="284"/>
      <c r="E26" s="145">
        <v>2</v>
      </c>
      <c r="F26" s="135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56"/>
      <c r="R26" s="157">
        <f>SUM(F26:Q26)</f>
        <v>0</v>
      </c>
    </row>
    <row r="27" spans="1:18" ht="13.5" thickBot="1">
      <c r="A27" s="274"/>
      <c r="B27" s="275"/>
      <c r="C27" s="275"/>
      <c r="D27" s="275"/>
      <c r="E27" s="276"/>
      <c r="F27" s="277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9"/>
      <c r="R27" s="133">
        <f>SUM(R25:R26)</f>
        <v>0</v>
      </c>
    </row>
    <row r="28" spans="1:18">
      <c r="A28" s="280"/>
      <c r="B28" s="282"/>
      <c r="C28" s="283" t="s">
        <v>38</v>
      </c>
      <c r="D28" s="284"/>
      <c r="E28" s="145">
        <v>1</v>
      </c>
      <c r="F28" s="136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54"/>
      <c r="R28" s="150">
        <f>SUM(F28:Q28)</f>
        <v>0</v>
      </c>
    </row>
    <row r="29" spans="1:18" ht="13.5" thickBot="1">
      <c r="A29" s="281"/>
      <c r="B29" s="282"/>
      <c r="C29" s="282"/>
      <c r="D29" s="284"/>
      <c r="E29" s="145">
        <v>2</v>
      </c>
      <c r="F29" s="135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56"/>
      <c r="R29" s="157">
        <f>SUM(F29:Q29)</f>
        <v>0</v>
      </c>
    </row>
    <row r="30" spans="1:18" ht="13.5" thickBot="1">
      <c r="A30" s="274"/>
      <c r="B30" s="275"/>
      <c r="C30" s="275"/>
      <c r="D30" s="275"/>
      <c r="E30" s="276"/>
      <c r="F30" s="277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9"/>
      <c r="R30" s="133">
        <f>SUM(R28:R29)</f>
        <v>0</v>
      </c>
    </row>
    <row r="31" spans="1:18">
      <c r="A31" s="280"/>
      <c r="B31" s="282"/>
      <c r="C31" s="283" t="s">
        <v>38</v>
      </c>
      <c r="D31" s="284"/>
      <c r="E31" s="145">
        <v>1</v>
      </c>
      <c r="F31" s="13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54"/>
      <c r="R31" s="150">
        <f>SUM(F31:Q31)</f>
        <v>0</v>
      </c>
    </row>
    <row r="32" spans="1:18" ht="13.5" thickBot="1">
      <c r="A32" s="281"/>
      <c r="B32" s="282"/>
      <c r="C32" s="282"/>
      <c r="D32" s="284"/>
      <c r="E32" s="145">
        <v>2</v>
      </c>
      <c r="F32" s="135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56"/>
      <c r="R32" s="157">
        <f>SUM(F32:Q32)</f>
        <v>0</v>
      </c>
    </row>
    <row r="33" spans="1:18" ht="13.5" thickBot="1">
      <c r="A33" s="274"/>
      <c r="B33" s="275"/>
      <c r="C33" s="275"/>
      <c r="D33" s="275"/>
      <c r="E33" s="276"/>
      <c r="F33" s="277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9"/>
      <c r="R33" s="133">
        <f>SUM(R31:R32)</f>
        <v>0</v>
      </c>
    </row>
    <row r="34" spans="1:18" s="7" customFormat="1" ht="13.5" thickBot="1">
      <c r="A34" s="285" t="s">
        <v>37</v>
      </c>
      <c r="B34" s="286"/>
      <c r="C34" s="287"/>
      <c r="D34" s="129">
        <f>SUM(D7,D10,D13,D16,D19,D22,D28,D31)</f>
        <v>1.25</v>
      </c>
      <c r="E34" s="146"/>
      <c r="F34" s="138">
        <f>SUM(F7:F8,F10:F11,F13:F14,F16:F17,F19:F20,F22:F23,F25:F26,F28:F29,F31:F32)</f>
        <v>132</v>
      </c>
      <c r="G34" s="138">
        <f t="shared" ref="G34:Q34" si="1">SUM(G7:G8,G10:G11,G13:G14,G16:G17,G19:G20,G22:G23,G25:G26,G28:G29,G31:G32)</f>
        <v>144</v>
      </c>
      <c r="H34" s="138">
        <f t="shared" si="1"/>
        <v>0</v>
      </c>
      <c r="I34" s="138">
        <f t="shared" si="1"/>
        <v>2.5</v>
      </c>
      <c r="J34" s="138">
        <f t="shared" si="1"/>
        <v>23.5</v>
      </c>
      <c r="K34" s="138">
        <f t="shared" si="1"/>
        <v>31.15</v>
      </c>
      <c r="L34" s="138">
        <f t="shared" si="1"/>
        <v>48.5</v>
      </c>
      <c r="M34" s="138">
        <f t="shared" si="1"/>
        <v>0</v>
      </c>
      <c r="N34" s="138">
        <f t="shared" si="1"/>
        <v>0</v>
      </c>
      <c r="O34" s="138">
        <f t="shared" si="1"/>
        <v>0</v>
      </c>
      <c r="P34" s="138">
        <f t="shared" si="1"/>
        <v>0</v>
      </c>
      <c r="Q34" s="138">
        <f t="shared" si="1"/>
        <v>0</v>
      </c>
      <c r="R34" s="130">
        <f>SUM(F34:Q34)</f>
        <v>381.65</v>
      </c>
    </row>
    <row r="35" spans="1:18">
      <c r="A35" s="288"/>
      <c r="B35" s="282" t="s">
        <v>113</v>
      </c>
      <c r="C35" s="290" t="s">
        <v>15</v>
      </c>
      <c r="D35" s="303">
        <v>0.25</v>
      </c>
      <c r="E35" s="143">
        <v>1</v>
      </c>
      <c r="F35" s="136">
        <v>16</v>
      </c>
      <c r="G35" s="127"/>
      <c r="H35" s="127"/>
      <c r="I35" s="127">
        <v>1</v>
      </c>
      <c r="J35" s="127">
        <v>9.3000000000000007</v>
      </c>
      <c r="K35" s="127">
        <v>14.5</v>
      </c>
      <c r="L35" s="127"/>
      <c r="M35" s="127"/>
      <c r="N35" s="127"/>
      <c r="O35" s="127"/>
      <c r="P35" s="127"/>
      <c r="Q35" s="154"/>
      <c r="R35" s="150">
        <f>SUM(F35:Q35)</f>
        <v>40.799999999999997</v>
      </c>
    </row>
    <row r="36" spans="1:18" ht="13.5" thickBot="1">
      <c r="A36" s="302"/>
      <c r="B36" s="282"/>
      <c r="C36" s="283"/>
      <c r="D36" s="304"/>
      <c r="E36" s="144">
        <v>2</v>
      </c>
      <c r="F36" s="135"/>
      <c r="G36" s="108"/>
      <c r="H36" s="108"/>
      <c r="I36" s="108"/>
      <c r="J36" s="108"/>
      <c r="K36" s="108"/>
      <c r="L36" s="108">
        <v>88</v>
      </c>
      <c r="M36" s="108"/>
      <c r="N36" s="108"/>
      <c r="O36" s="108">
        <v>63</v>
      </c>
      <c r="P36" s="108"/>
      <c r="Q36" s="156"/>
      <c r="R36" s="157">
        <f>SUM(F36:Q36)</f>
        <v>151</v>
      </c>
    </row>
    <row r="37" spans="1:18" ht="13.5" thickBot="1">
      <c r="A37" s="297"/>
      <c r="B37" s="298"/>
      <c r="C37" s="298"/>
      <c r="D37" s="298"/>
      <c r="E37" s="300"/>
      <c r="F37" s="277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5"/>
      <c r="R37" s="133">
        <f>SUM(R35:R36)</f>
        <v>191.8</v>
      </c>
    </row>
    <row r="38" spans="1:18">
      <c r="A38" s="280"/>
      <c r="B38" s="296"/>
      <c r="C38" s="282" t="s">
        <v>15</v>
      </c>
      <c r="D38" s="305"/>
      <c r="E38" s="145">
        <v>1</v>
      </c>
      <c r="F38" s="13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R38" s="150">
        <f>SUM(F38:Q38)</f>
        <v>0</v>
      </c>
    </row>
    <row r="39" spans="1:18" ht="13.5" thickBot="1">
      <c r="A39" s="302"/>
      <c r="B39" s="283"/>
      <c r="C39" s="282"/>
      <c r="D39" s="304"/>
      <c r="E39" s="145">
        <v>2</v>
      </c>
      <c r="F39" s="135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157">
        <f>SUM(F39:Q39)</f>
        <v>0</v>
      </c>
    </row>
    <row r="40" spans="1:18" ht="13.5" thickBot="1">
      <c r="A40" s="301"/>
      <c r="B40" s="299"/>
      <c r="C40" s="299"/>
      <c r="D40" s="299"/>
      <c r="E40" s="300"/>
      <c r="F40" s="277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5"/>
      <c r="R40" s="133">
        <f>SUM(R38:R39)</f>
        <v>0</v>
      </c>
    </row>
    <row r="41" spans="1:18">
      <c r="A41" s="280"/>
      <c r="B41" s="296"/>
      <c r="C41" s="282" t="s">
        <v>15</v>
      </c>
      <c r="D41" s="305"/>
      <c r="E41" s="145">
        <v>1</v>
      </c>
      <c r="F41" s="136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8"/>
      <c r="R41" s="150">
        <f>SUM(F41:Q41)</f>
        <v>0</v>
      </c>
    </row>
    <row r="42" spans="1:18" ht="13.5" thickBot="1">
      <c r="A42" s="302"/>
      <c r="B42" s="283"/>
      <c r="C42" s="282"/>
      <c r="D42" s="304"/>
      <c r="E42" s="145">
        <v>2</v>
      </c>
      <c r="F42" s="135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  <c r="R42" s="157">
        <f>SUM(F42:Q42)</f>
        <v>0</v>
      </c>
    </row>
    <row r="43" spans="1:18" ht="13.5" thickBot="1">
      <c r="A43" s="301"/>
      <c r="B43" s="299"/>
      <c r="C43" s="299"/>
      <c r="D43" s="299"/>
      <c r="E43" s="300"/>
      <c r="F43" s="277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5"/>
      <c r="R43" s="133">
        <f>SUM(R41:R42)</f>
        <v>0</v>
      </c>
    </row>
    <row r="44" spans="1:18">
      <c r="A44" s="280"/>
      <c r="B44" s="296"/>
      <c r="C44" s="282" t="s">
        <v>15</v>
      </c>
      <c r="D44" s="305"/>
      <c r="E44" s="145">
        <v>1</v>
      </c>
      <c r="F44" s="136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150">
        <f>SUM(F44:Q44)</f>
        <v>0</v>
      </c>
    </row>
    <row r="45" spans="1:18" ht="13.5" thickBot="1">
      <c r="A45" s="302"/>
      <c r="B45" s="283"/>
      <c r="C45" s="282"/>
      <c r="D45" s="304"/>
      <c r="E45" s="145">
        <v>2</v>
      </c>
      <c r="F45" s="135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  <c r="R45" s="157">
        <f>SUM(F45:Q45)</f>
        <v>0</v>
      </c>
    </row>
    <row r="46" spans="1:18" ht="13.5" thickBot="1">
      <c r="A46" s="301"/>
      <c r="B46" s="299"/>
      <c r="C46" s="299"/>
      <c r="D46" s="299"/>
      <c r="E46" s="300"/>
      <c r="F46" s="277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5"/>
      <c r="R46" s="133">
        <f>SUM(R44:R45)</f>
        <v>0</v>
      </c>
    </row>
    <row r="47" spans="1:18">
      <c r="A47" s="280"/>
      <c r="B47" s="296"/>
      <c r="C47" s="282" t="s">
        <v>15</v>
      </c>
      <c r="D47" s="305"/>
      <c r="E47" s="145">
        <v>1</v>
      </c>
      <c r="F47" s="136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8"/>
      <c r="R47" s="150">
        <f>SUM(F47:Q47)</f>
        <v>0</v>
      </c>
    </row>
    <row r="48" spans="1:18" ht="13.5" thickBot="1">
      <c r="A48" s="302"/>
      <c r="B48" s="283"/>
      <c r="C48" s="282"/>
      <c r="D48" s="304"/>
      <c r="E48" s="145">
        <v>2</v>
      </c>
      <c r="F48" s="135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  <c r="R48" s="157">
        <f>SUM(F48:Q48)</f>
        <v>0</v>
      </c>
    </row>
    <row r="49" spans="1:22" ht="13.5" thickBot="1">
      <c r="A49" s="301"/>
      <c r="B49" s="299"/>
      <c r="C49" s="299"/>
      <c r="D49" s="299"/>
      <c r="E49" s="300"/>
      <c r="F49" s="277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5"/>
      <c r="R49" s="133">
        <f>SUM(R47:R48)</f>
        <v>0</v>
      </c>
    </row>
    <row r="50" spans="1:22" s="7" customFormat="1" ht="13.5" thickBot="1">
      <c r="A50" s="285" t="s">
        <v>37</v>
      </c>
      <c r="B50" s="286"/>
      <c r="C50" s="287"/>
      <c r="D50" s="129">
        <f>SUM(D35,D38,D41,D44,D47)</f>
        <v>0.25</v>
      </c>
      <c r="E50" s="146"/>
      <c r="F50" s="138">
        <f>SUM(F35:F36,F38:F39,F41:F42,F44:F45,F47:F48)</f>
        <v>16</v>
      </c>
      <c r="G50" s="138">
        <f t="shared" ref="G50:Q50" si="2">SUM(G35:G36,G38:G39,G41:G42,G44:G45,G47:G48)</f>
        <v>0</v>
      </c>
      <c r="H50" s="138">
        <f t="shared" si="2"/>
        <v>0</v>
      </c>
      <c r="I50" s="138">
        <f t="shared" si="2"/>
        <v>1</v>
      </c>
      <c r="J50" s="138">
        <f t="shared" si="2"/>
        <v>9.3000000000000007</v>
      </c>
      <c r="K50" s="138">
        <f t="shared" si="2"/>
        <v>14.5</v>
      </c>
      <c r="L50" s="138">
        <f t="shared" si="2"/>
        <v>88</v>
      </c>
      <c r="M50" s="138">
        <f t="shared" si="2"/>
        <v>0</v>
      </c>
      <c r="N50" s="138">
        <f t="shared" si="2"/>
        <v>0</v>
      </c>
      <c r="O50" s="138">
        <f t="shared" si="2"/>
        <v>63</v>
      </c>
      <c r="P50" s="138">
        <f t="shared" si="2"/>
        <v>0</v>
      </c>
      <c r="Q50" s="138">
        <f t="shared" si="2"/>
        <v>0</v>
      </c>
      <c r="R50" s="130">
        <f>SUM(F50:Q50)</f>
        <v>191.8</v>
      </c>
    </row>
    <row r="51" spans="1:22">
      <c r="A51" s="288"/>
      <c r="B51" s="289"/>
      <c r="C51" s="290" t="s">
        <v>39</v>
      </c>
      <c r="D51" s="291"/>
      <c r="E51" s="143">
        <v>1</v>
      </c>
      <c r="F51" s="134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4"/>
      <c r="R51" s="150">
        <f>SUM(F51:Q51)</f>
        <v>0</v>
      </c>
    </row>
    <row r="52" spans="1:22" ht="13.5" thickBot="1">
      <c r="A52" s="281"/>
      <c r="B52" s="282"/>
      <c r="C52" s="283"/>
      <c r="D52" s="284"/>
      <c r="E52" s="144">
        <v>2</v>
      </c>
      <c r="F52" s="135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9"/>
      <c r="R52" s="157">
        <f>SUM(F52:Q52)</f>
        <v>0</v>
      </c>
    </row>
    <row r="53" spans="1:22" ht="13.5" thickBot="1">
      <c r="A53" s="297"/>
      <c r="B53" s="298"/>
      <c r="C53" s="298"/>
      <c r="D53" s="298"/>
      <c r="E53" s="300"/>
      <c r="F53" s="277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5"/>
      <c r="R53" s="133">
        <f>SUM(R51:R52)</f>
        <v>0</v>
      </c>
    </row>
    <row r="54" spans="1:22">
      <c r="A54" s="280"/>
      <c r="B54" s="282"/>
      <c r="C54" s="296" t="s">
        <v>39</v>
      </c>
      <c r="D54" s="284"/>
      <c r="E54" s="145">
        <v>1</v>
      </c>
      <c r="F54" s="136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  <c r="R54" s="150">
        <f>SUM(F54:Q54)</f>
        <v>0</v>
      </c>
    </row>
    <row r="55" spans="1:22" ht="13.5" thickBot="1">
      <c r="A55" s="281"/>
      <c r="B55" s="282"/>
      <c r="C55" s="283"/>
      <c r="D55" s="284"/>
      <c r="E55" s="145">
        <v>2</v>
      </c>
      <c r="F55" s="135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9"/>
      <c r="R55" s="157">
        <f>SUM(F55:Q55)</f>
        <v>0</v>
      </c>
    </row>
    <row r="56" spans="1:22" ht="13.5" thickBot="1">
      <c r="A56" s="297"/>
      <c r="B56" s="298"/>
      <c r="C56" s="299"/>
      <c r="D56" s="298"/>
      <c r="E56" s="300"/>
      <c r="F56" s="277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9"/>
      <c r="R56" s="133">
        <f>SUM(R54:R55)</f>
        <v>0</v>
      </c>
    </row>
    <row r="57" spans="1:22" s="7" customFormat="1" ht="13.5" thickBot="1">
      <c r="A57" s="285" t="s">
        <v>37</v>
      </c>
      <c r="B57" s="286"/>
      <c r="C57" s="286"/>
      <c r="D57" s="129">
        <f>SUM(D51:D55)</f>
        <v>0</v>
      </c>
      <c r="E57" s="151"/>
      <c r="F57" s="138">
        <f>SUM(F51:F52,F54:F55)</f>
        <v>0</v>
      </c>
      <c r="G57" s="138">
        <f t="shared" ref="G57:Q57" si="3">SUM(G51:G52,G54:G55)</f>
        <v>0</v>
      </c>
      <c r="H57" s="138">
        <f t="shared" si="3"/>
        <v>0</v>
      </c>
      <c r="I57" s="138">
        <f t="shared" si="3"/>
        <v>0</v>
      </c>
      <c r="J57" s="138">
        <f t="shared" si="3"/>
        <v>0</v>
      </c>
      <c r="K57" s="138">
        <f t="shared" si="3"/>
        <v>0</v>
      </c>
      <c r="L57" s="138">
        <f t="shared" si="3"/>
        <v>0</v>
      </c>
      <c r="M57" s="138">
        <f t="shared" si="3"/>
        <v>0</v>
      </c>
      <c r="N57" s="138">
        <f t="shared" si="3"/>
        <v>0</v>
      </c>
      <c r="O57" s="138">
        <f t="shared" si="3"/>
        <v>0</v>
      </c>
      <c r="P57" s="138">
        <f t="shared" si="3"/>
        <v>0</v>
      </c>
      <c r="Q57" s="138">
        <f t="shared" si="3"/>
        <v>0</v>
      </c>
      <c r="R57" s="130">
        <f>SUM(F57:Q57)</f>
        <v>0</v>
      </c>
    </row>
    <row r="58" spans="1:22" s="7" customFormat="1" ht="13.5" thickBot="1">
      <c r="A58" s="292" t="s">
        <v>40</v>
      </c>
      <c r="B58" s="293"/>
      <c r="C58" s="293"/>
      <c r="D58" s="132">
        <f>SUM(D6,D34,D50,D57)</f>
        <v>2.5</v>
      </c>
      <c r="E58" s="152"/>
      <c r="F58" s="139">
        <f t="shared" ref="F58:Q58" si="4">SUM(F6,F34,F50,F57)</f>
        <v>338</v>
      </c>
      <c r="G58" s="139">
        <f t="shared" si="4"/>
        <v>368</v>
      </c>
      <c r="H58" s="139">
        <f t="shared" si="4"/>
        <v>0</v>
      </c>
      <c r="I58" s="139">
        <f t="shared" si="4"/>
        <v>67</v>
      </c>
      <c r="J58" s="139">
        <f t="shared" si="4"/>
        <v>35.799999999999997</v>
      </c>
      <c r="K58" s="139">
        <f t="shared" si="4"/>
        <v>65.900000000000006</v>
      </c>
      <c r="L58" s="139">
        <f t="shared" si="4"/>
        <v>218.5</v>
      </c>
      <c r="M58" s="139">
        <f t="shared" si="4"/>
        <v>24</v>
      </c>
      <c r="N58" s="139">
        <f t="shared" si="4"/>
        <v>0</v>
      </c>
      <c r="O58" s="139">
        <f t="shared" si="4"/>
        <v>248</v>
      </c>
      <c r="P58" s="139">
        <f t="shared" si="4"/>
        <v>0</v>
      </c>
      <c r="Q58" s="139">
        <f t="shared" si="4"/>
        <v>20</v>
      </c>
      <c r="R58" s="132">
        <f>SUM(F58:Q58)</f>
        <v>1385.1999999999998</v>
      </c>
    </row>
    <row r="60" spans="1:22" s="50" customFormat="1">
      <c r="A60" s="223" t="s">
        <v>44</v>
      </c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5" t="s">
        <v>45</v>
      </c>
      <c r="M60" s="224"/>
      <c r="N60" s="224"/>
      <c r="O60" s="224"/>
      <c r="P60" s="224"/>
      <c r="Q60" s="224"/>
      <c r="R60" s="224"/>
      <c r="S60" s="224"/>
      <c r="T60" s="224"/>
      <c r="U60" s="224"/>
      <c r="V60" s="224"/>
    </row>
  </sheetData>
  <mergeCells count="109">
    <mergeCell ref="A33:E33"/>
    <mergeCell ref="F33:Q33"/>
    <mergeCell ref="A49:E49"/>
    <mergeCell ref="F49:Q49"/>
    <mergeCell ref="A25:A26"/>
    <mergeCell ref="B25:B26"/>
    <mergeCell ref="C25:C26"/>
    <mergeCell ref="D25:D26"/>
    <mergeCell ref="A27:E27"/>
    <mergeCell ref="F27:Q27"/>
    <mergeCell ref="A28:A29"/>
    <mergeCell ref="B28:B29"/>
    <mergeCell ref="C28:C29"/>
    <mergeCell ref="D28:D29"/>
    <mergeCell ref="A30:E30"/>
    <mergeCell ref="F30:Q30"/>
    <mergeCell ref="A31:A32"/>
    <mergeCell ref="B31:B32"/>
    <mergeCell ref="A46:E46"/>
    <mergeCell ref="F46:Q46"/>
    <mergeCell ref="A47:A48"/>
    <mergeCell ref="B47:B48"/>
    <mergeCell ref="C47:C48"/>
    <mergeCell ref="D47:D48"/>
    <mergeCell ref="F43:Q43"/>
    <mergeCell ref="A44:A45"/>
    <mergeCell ref="B44:B45"/>
    <mergeCell ref="C44:C45"/>
    <mergeCell ref="D44:D45"/>
    <mergeCell ref="A41:A42"/>
    <mergeCell ref="B41:B42"/>
    <mergeCell ref="C41:C42"/>
    <mergeCell ref="D41:D42"/>
    <mergeCell ref="A43:E43"/>
    <mergeCell ref="A5:E5"/>
    <mergeCell ref="F5:Q5"/>
    <mergeCell ref="A1:R1"/>
    <mergeCell ref="A3:A4"/>
    <mergeCell ref="B3:B4"/>
    <mergeCell ref="C3:C4"/>
    <mergeCell ref="D3:D4"/>
    <mergeCell ref="F12:Q12"/>
    <mergeCell ref="A7:A8"/>
    <mergeCell ref="B7:B8"/>
    <mergeCell ref="C7:C8"/>
    <mergeCell ref="D7:D8"/>
    <mergeCell ref="A9:E9"/>
    <mergeCell ref="F9:Q9"/>
    <mergeCell ref="A10:A11"/>
    <mergeCell ref="B35:B36"/>
    <mergeCell ref="C10:C11"/>
    <mergeCell ref="D10:D11"/>
    <mergeCell ref="A12:E12"/>
    <mergeCell ref="A6:C6"/>
    <mergeCell ref="C31:C32"/>
    <mergeCell ref="D31:D32"/>
    <mergeCell ref="A40:E40"/>
    <mergeCell ref="F40:Q40"/>
    <mergeCell ref="A34:C34"/>
    <mergeCell ref="A35:A36"/>
    <mergeCell ref="C35:C36"/>
    <mergeCell ref="D35:D36"/>
    <mergeCell ref="A37:E37"/>
    <mergeCell ref="F37:Q37"/>
    <mergeCell ref="A38:A39"/>
    <mergeCell ref="B38:B39"/>
    <mergeCell ref="C38:C39"/>
    <mergeCell ref="D38:D39"/>
    <mergeCell ref="B13:B14"/>
    <mergeCell ref="C13:C14"/>
    <mergeCell ref="D13:D14"/>
    <mergeCell ref="A15:E15"/>
    <mergeCell ref="F15:Q15"/>
    <mergeCell ref="A50:C50"/>
    <mergeCell ref="A51:A52"/>
    <mergeCell ref="B51:B52"/>
    <mergeCell ref="C51:C52"/>
    <mergeCell ref="D51:D52"/>
    <mergeCell ref="A57:C57"/>
    <mergeCell ref="A58:C58"/>
    <mergeCell ref="A60:K60"/>
    <mergeCell ref="L60:V60"/>
    <mergeCell ref="F53:Q53"/>
    <mergeCell ref="A54:A55"/>
    <mergeCell ref="B54:B55"/>
    <mergeCell ref="C54:C55"/>
    <mergeCell ref="D54:D55"/>
    <mergeCell ref="A56:E56"/>
    <mergeCell ref="F56:Q56"/>
    <mergeCell ref="A53:E53"/>
    <mergeCell ref="A24:E24"/>
    <mergeCell ref="F24:Q24"/>
    <mergeCell ref="A21:E21"/>
    <mergeCell ref="F21:Q21"/>
    <mergeCell ref="A22:A23"/>
    <mergeCell ref="B22:B23"/>
    <mergeCell ref="C22:C23"/>
    <mergeCell ref="D22:D23"/>
    <mergeCell ref="A13:A14"/>
    <mergeCell ref="A16:A17"/>
    <mergeCell ref="B16:B17"/>
    <mergeCell ref="C16:C17"/>
    <mergeCell ref="D16:D17"/>
    <mergeCell ref="A18:E18"/>
    <mergeCell ref="F18:Q18"/>
    <mergeCell ref="A19:A20"/>
    <mergeCell ref="B19:B20"/>
    <mergeCell ref="C19:C20"/>
    <mergeCell ref="D19:D2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R3 R4 R10:R11 R38:R39 R50:R52 R54:R55" formulaRange="1"/>
    <ignoredError sqref="R9 R37 R40 R53 R5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V36"/>
  <sheetViews>
    <sheetView workbookViewId="0">
      <selection activeCell="M38" sqref="M38"/>
    </sheetView>
  </sheetViews>
  <sheetFormatPr defaultRowHeight="12.75"/>
  <cols>
    <col min="1" max="1" width="5.7109375" style="1" customWidth="1"/>
    <col min="2" max="2" width="20" style="1" customWidth="1"/>
    <col min="3" max="3" width="15.28515625" style="1" customWidth="1"/>
    <col min="4" max="4" width="7.28515625" style="1" customWidth="1"/>
    <col min="5" max="5" width="8.7109375" style="1" customWidth="1"/>
    <col min="6" max="6" width="7" style="1" customWidth="1"/>
    <col min="7" max="7" width="8" style="1" customWidth="1"/>
    <col min="8" max="8" width="7.7109375" style="1" customWidth="1"/>
    <col min="9" max="9" width="8.5703125" style="1" customWidth="1"/>
    <col min="10" max="10" width="8.28515625" style="1" customWidth="1"/>
    <col min="11" max="11" width="9.5703125" style="1" bestFit="1" customWidth="1"/>
    <col min="12" max="12" width="9.28515625" style="1" customWidth="1"/>
    <col min="13" max="13" width="10.140625" style="1" customWidth="1"/>
    <col min="14" max="14" width="14.42578125" style="1" customWidth="1"/>
    <col min="15" max="15" width="9.7109375" style="1" customWidth="1"/>
    <col min="16" max="16" width="6.85546875" style="1" customWidth="1"/>
    <col min="17" max="17" width="6.7109375" style="1" customWidth="1"/>
    <col min="18" max="16384" width="9.140625" style="1"/>
  </cols>
  <sheetData>
    <row r="1" spans="1:22" ht="27" customHeight="1" thickBot="1">
      <c r="A1" s="219" t="s">
        <v>108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159"/>
      <c r="T1" s="159"/>
      <c r="U1" s="159"/>
      <c r="V1" s="159"/>
    </row>
    <row r="2" spans="1:22" ht="43.5" customHeight="1" thickBot="1">
      <c r="A2" s="27" t="s">
        <v>36</v>
      </c>
      <c r="B2" s="14" t="s">
        <v>14</v>
      </c>
      <c r="C2" s="14" t="s">
        <v>3</v>
      </c>
      <c r="D2" s="14" t="s">
        <v>5</v>
      </c>
      <c r="E2" s="14" t="s">
        <v>19</v>
      </c>
      <c r="F2" s="14" t="s">
        <v>9</v>
      </c>
      <c r="G2" s="14" t="s">
        <v>32</v>
      </c>
      <c r="H2" s="14" t="s">
        <v>27</v>
      </c>
      <c r="I2" s="14" t="s">
        <v>10</v>
      </c>
      <c r="J2" s="14" t="s">
        <v>11</v>
      </c>
      <c r="K2" s="14" t="s">
        <v>28</v>
      </c>
      <c r="L2" s="14" t="s">
        <v>29</v>
      </c>
      <c r="M2" s="14" t="s">
        <v>12</v>
      </c>
      <c r="N2" s="14" t="s">
        <v>33</v>
      </c>
      <c r="O2" s="14" t="s">
        <v>105</v>
      </c>
      <c r="P2" s="14" t="s">
        <v>34</v>
      </c>
      <c r="Q2" s="30" t="s">
        <v>35</v>
      </c>
      <c r="R2" s="14" t="s">
        <v>13</v>
      </c>
    </row>
    <row r="3" spans="1:22">
      <c r="A3" s="288">
        <v>1</v>
      </c>
      <c r="B3" s="289" t="s">
        <v>49</v>
      </c>
      <c r="C3" s="307" t="s">
        <v>31</v>
      </c>
      <c r="D3" s="291">
        <v>0.75</v>
      </c>
      <c r="E3" s="143">
        <v>1</v>
      </c>
      <c r="F3" s="134">
        <v>68</v>
      </c>
      <c r="G3" s="103">
        <v>34</v>
      </c>
      <c r="H3" s="103">
        <v>0</v>
      </c>
      <c r="I3" s="103">
        <v>25</v>
      </c>
      <c r="J3" s="103">
        <v>1</v>
      </c>
      <c r="K3" s="103">
        <v>16.5</v>
      </c>
      <c r="L3" s="103">
        <v>150</v>
      </c>
      <c r="M3" s="103">
        <v>50</v>
      </c>
      <c r="N3" s="103">
        <v>0</v>
      </c>
      <c r="O3" s="103">
        <v>0</v>
      </c>
      <c r="P3" s="103">
        <v>0</v>
      </c>
      <c r="Q3" s="104">
        <v>0</v>
      </c>
      <c r="R3" s="150">
        <f>SUM(F3:Q3)</f>
        <v>344.5</v>
      </c>
    </row>
    <row r="4" spans="1:22" ht="13.5" thickBot="1">
      <c r="A4" s="281"/>
      <c r="B4" s="282"/>
      <c r="C4" s="308"/>
      <c r="D4" s="284"/>
      <c r="E4" s="144">
        <v>2</v>
      </c>
      <c r="F4" s="135">
        <v>0</v>
      </c>
      <c r="G4" s="108">
        <v>0</v>
      </c>
      <c r="H4" s="108">
        <v>0</v>
      </c>
      <c r="I4" s="108">
        <v>0</v>
      </c>
      <c r="J4" s="108">
        <v>0</v>
      </c>
      <c r="K4" s="108">
        <v>0</v>
      </c>
      <c r="L4" s="108">
        <v>0</v>
      </c>
      <c r="M4" s="108">
        <v>0</v>
      </c>
      <c r="N4" s="108">
        <v>24</v>
      </c>
      <c r="O4" s="108">
        <v>220</v>
      </c>
      <c r="P4" s="108">
        <v>0</v>
      </c>
      <c r="Q4" s="156">
        <v>0</v>
      </c>
      <c r="R4" s="157">
        <f>SUM(F4:Q4)</f>
        <v>244</v>
      </c>
    </row>
    <row r="5" spans="1:22" ht="13.5" thickBot="1">
      <c r="A5" s="297"/>
      <c r="B5" s="309"/>
      <c r="C5" s="298"/>
      <c r="D5" s="298"/>
      <c r="E5" s="300"/>
      <c r="F5" s="277" t="s">
        <v>106</v>
      </c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5"/>
      <c r="R5" s="133">
        <f>SUM(R3:R4)</f>
        <v>588.5</v>
      </c>
    </row>
    <row r="6" spans="1:22">
      <c r="A6" s="280">
        <v>2</v>
      </c>
      <c r="B6" s="282" t="s">
        <v>49</v>
      </c>
      <c r="C6" s="310" t="s">
        <v>31</v>
      </c>
      <c r="D6" s="305">
        <v>0.25</v>
      </c>
      <c r="E6" s="144">
        <v>1</v>
      </c>
      <c r="F6" s="136">
        <v>34</v>
      </c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54"/>
      <c r="R6" s="150">
        <f>SUM(F6:Q6)</f>
        <v>34</v>
      </c>
    </row>
    <row r="7" spans="1:22" ht="13.5" thickBot="1">
      <c r="A7" s="302"/>
      <c r="B7" s="282"/>
      <c r="C7" s="311"/>
      <c r="D7" s="304"/>
      <c r="E7" s="144">
        <v>2</v>
      </c>
      <c r="F7" s="135"/>
      <c r="G7" s="108">
        <v>16</v>
      </c>
      <c r="H7" s="108"/>
      <c r="I7" s="108"/>
      <c r="J7" s="108"/>
      <c r="K7" s="108"/>
      <c r="L7" s="108"/>
      <c r="M7" s="108"/>
      <c r="N7" s="108">
        <v>16</v>
      </c>
      <c r="O7" s="108">
        <v>100</v>
      </c>
      <c r="P7" s="108">
        <v>25</v>
      </c>
      <c r="Q7" s="156">
        <v>20</v>
      </c>
      <c r="R7" s="157">
        <f>SUM(F7:Q7)</f>
        <v>177</v>
      </c>
    </row>
    <row r="8" spans="1:22" ht="13.5" thickBot="1">
      <c r="A8" s="297"/>
      <c r="B8" s="298"/>
      <c r="C8" s="298"/>
      <c r="D8" s="298"/>
      <c r="E8" s="300"/>
      <c r="F8" s="277" t="s">
        <v>106</v>
      </c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5"/>
      <c r="R8" s="131">
        <f>SUM(R6:R7)</f>
        <v>211</v>
      </c>
    </row>
    <row r="9" spans="1:22">
      <c r="A9" s="280">
        <v>2</v>
      </c>
      <c r="B9" s="282" t="s">
        <v>49</v>
      </c>
      <c r="C9" s="308" t="s">
        <v>31</v>
      </c>
      <c r="D9" s="284">
        <v>1.25</v>
      </c>
      <c r="E9" s="144">
        <v>1</v>
      </c>
      <c r="F9" s="136">
        <v>204</v>
      </c>
      <c r="G9" s="127"/>
      <c r="H9" s="127"/>
      <c r="I9" s="127"/>
      <c r="J9" s="127">
        <v>6</v>
      </c>
      <c r="K9" s="127">
        <v>99</v>
      </c>
      <c r="L9" s="127">
        <v>75</v>
      </c>
      <c r="M9" s="127"/>
      <c r="N9" s="127"/>
      <c r="O9" s="127"/>
      <c r="P9" s="127"/>
      <c r="Q9" s="154"/>
      <c r="R9" s="150">
        <f>SUM(F9:Q9)</f>
        <v>384</v>
      </c>
    </row>
    <row r="10" spans="1:22" ht="13.5" thickBot="1">
      <c r="A10" s="281"/>
      <c r="B10" s="282"/>
      <c r="C10" s="308"/>
      <c r="D10" s="284"/>
      <c r="E10" s="144">
        <v>2</v>
      </c>
      <c r="F10" s="137"/>
      <c r="G10" s="106">
        <v>34</v>
      </c>
      <c r="H10" s="106"/>
      <c r="I10" s="106"/>
      <c r="J10" s="106">
        <v>1</v>
      </c>
      <c r="K10" s="106"/>
      <c r="L10" s="106">
        <v>64</v>
      </c>
      <c r="M10" s="106"/>
      <c r="N10" s="106">
        <v>32</v>
      </c>
      <c r="O10" s="106">
        <v>200</v>
      </c>
      <c r="P10" s="106">
        <v>25</v>
      </c>
      <c r="Q10" s="155">
        <v>20</v>
      </c>
      <c r="R10" s="157">
        <f>SUM(F10:Q10)</f>
        <v>376</v>
      </c>
    </row>
    <row r="11" spans="1:22" ht="13.5" thickBot="1">
      <c r="A11" s="141"/>
      <c r="B11" s="140"/>
      <c r="C11" s="43"/>
      <c r="D11" s="147"/>
      <c r="E11" s="148"/>
      <c r="F11" s="277" t="s">
        <v>106</v>
      </c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5"/>
      <c r="R11" s="133">
        <f>SUM(R9:R10)</f>
        <v>760</v>
      </c>
    </row>
    <row r="12" spans="1:22" s="7" customFormat="1" ht="13.5" thickBot="1">
      <c r="A12" s="285" t="s">
        <v>37</v>
      </c>
      <c r="B12" s="286"/>
      <c r="C12" s="286"/>
      <c r="D12" s="142">
        <f>SUM(D3:D10)</f>
        <v>2.25</v>
      </c>
      <c r="E12" s="149"/>
      <c r="F12" s="138">
        <f t="shared" ref="F12:Q12" si="0">SUM(F3:F10)</f>
        <v>306</v>
      </c>
      <c r="G12" s="138">
        <f t="shared" si="0"/>
        <v>84</v>
      </c>
      <c r="H12" s="138">
        <f t="shared" si="0"/>
        <v>0</v>
      </c>
      <c r="I12" s="138">
        <f t="shared" si="0"/>
        <v>25</v>
      </c>
      <c r="J12" s="138">
        <f t="shared" si="0"/>
        <v>8</v>
      </c>
      <c r="K12" s="138">
        <f t="shared" si="0"/>
        <v>115.5</v>
      </c>
      <c r="L12" s="138">
        <f t="shared" si="0"/>
        <v>289</v>
      </c>
      <c r="M12" s="138">
        <f t="shared" si="0"/>
        <v>50</v>
      </c>
      <c r="N12" s="138">
        <f t="shared" si="0"/>
        <v>72</v>
      </c>
      <c r="O12" s="138">
        <f t="shared" si="0"/>
        <v>520</v>
      </c>
      <c r="P12" s="138">
        <f t="shared" si="0"/>
        <v>50</v>
      </c>
      <c r="Q12" s="138">
        <f t="shared" si="0"/>
        <v>40</v>
      </c>
      <c r="R12" s="130">
        <f>SUM(F12:Q12)</f>
        <v>1559.5</v>
      </c>
    </row>
    <row r="13" spans="1:22">
      <c r="A13" s="288">
        <v>1</v>
      </c>
      <c r="B13" s="289" t="s">
        <v>49</v>
      </c>
      <c r="C13" s="283" t="s">
        <v>38</v>
      </c>
      <c r="D13" s="291">
        <v>0.75</v>
      </c>
      <c r="E13" s="143">
        <v>1</v>
      </c>
      <c r="F13" s="134">
        <v>68</v>
      </c>
      <c r="G13" s="103">
        <v>34</v>
      </c>
      <c r="H13" s="103">
        <v>0</v>
      </c>
      <c r="I13" s="103">
        <v>25</v>
      </c>
      <c r="J13" s="103">
        <v>1</v>
      </c>
      <c r="K13" s="103">
        <v>16.5</v>
      </c>
      <c r="L13" s="103">
        <v>150</v>
      </c>
      <c r="M13" s="103">
        <v>50</v>
      </c>
      <c r="N13" s="103">
        <v>0</v>
      </c>
      <c r="O13" s="103">
        <v>0</v>
      </c>
      <c r="P13" s="103">
        <v>0</v>
      </c>
      <c r="Q13" s="104">
        <v>0</v>
      </c>
      <c r="R13" s="150">
        <f>SUM(F13:Q13)</f>
        <v>344.5</v>
      </c>
    </row>
    <row r="14" spans="1:22" ht="13.5" thickBot="1">
      <c r="A14" s="281"/>
      <c r="B14" s="282"/>
      <c r="C14" s="282"/>
      <c r="D14" s="284"/>
      <c r="E14" s="144">
        <v>2</v>
      </c>
      <c r="F14" s="135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24</v>
      </c>
      <c r="O14" s="108">
        <v>220</v>
      </c>
      <c r="P14" s="108">
        <v>0</v>
      </c>
      <c r="Q14" s="109">
        <v>0</v>
      </c>
      <c r="R14" s="157">
        <f>SUM(F14:Q14)</f>
        <v>244</v>
      </c>
    </row>
    <row r="15" spans="1:22" ht="13.5" thickBot="1">
      <c r="A15" s="297"/>
      <c r="B15" s="309"/>
      <c r="C15" s="298"/>
      <c r="D15" s="298"/>
      <c r="E15" s="300"/>
      <c r="F15" s="277" t="s">
        <v>106</v>
      </c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5"/>
      <c r="R15" s="133">
        <f>SUM(R13:R14)</f>
        <v>588.5</v>
      </c>
    </row>
    <row r="16" spans="1:22">
      <c r="A16" s="280">
        <v>2</v>
      </c>
      <c r="B16" s="282" t="s">
        <v>49</v>
      </c>
      <c r="C16" s="283" t="s">
        <v>38</v>
      </c>
      <c r="D16" s="284">
        <v>0.25</v>
      </c>
      <c r="E16" s="145">
        <v>1</v>
      </c>
      <c r="F16" s="136">
        <v>34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54"/>
      <c r="R16" s="150">
        <f>SUM(F16:Q16)</f>
        <v>34</v>
      </c>
    </row>
    <row r="17" spans="1:18" ht="13.5" thickBot="1">
      <c r="A17" s="281"/>
      <c r="B17" s="282"/>
      <c r="C17" s="282"/>
      <c r="D17" s="284"/>
      <c r="E17" s="145">
        <v>2</v>
      </c>
      <c r="F17" s="135"/>
      <c r="G17" s="108">
        <v>16</v>
      </c>
      <c r="H17" s="108"/>
      <c r="I17" s="108"/>
      <c r="J17" s="108"/>
      <c r="K17" s="108"/>
      <c r="L17" s="108"/>
      <c r="M17" s="108"/>
      <c r="N17" s="108">
        <v>16</v>
      </c>
      <c r="O17" s="108">
        <v>100</v>
      </c>
      <c r="P17" s="108">
        <v>25</v>
      </c>
      <c r="Q17" s="156">
        <v>20</v>
      </c>
      <c r="R17" s="157">
        <f>SUM(F17:Q17)</f>
        <v>177</v>
      </c>
    </row>
    <row r="18" spans="1:18" ht="13.5" thickBot="1">
      <c r="A18" s="297"/>
      <c r="B18" s="298"/>
      <c r="C18" s="298"/>
      <c r="D18" s="298"/>
      <c r="E18" s="300"/>
      <c r="F18" s="277" t="s">
        <v>106</v>
      </c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5"/>
      <c r="R18" s="133">
        <f>SUM(R16:R17)</f>
        <v>211</v>
      </c>
    </row>
    <row r="19" spans="1:18" s="7" customFormat="1" ht="13.5" thickBot="1">
      <c r="A19" s="285" t="s">
        <v>37</v>
      </c>
      <c r="B19" s="286"/>
      <c r="C19" s="287"/>
      <c r="D19" s="142">
        <f>SUM(D13:D17)</f>
        <v>1</v>
      </c>
      <c r="E19" s="146"/>
      <c r="F19" s="138">
        <f t="shared" ref="F19:Q19" si="1">SUM(F13:F17)</f>
        <v>102</v>
      </c>
      <c r="G19" s="138">
        <f t="shared" si="1"/>
        <v>50</v>
      </c>
      <c r="H19" s="138">
        <f t="shared" si="1"/>
        <v>0</v>
      </c>
      <c r="I19" s="138">
        <f t="shared" si="1"/>
        <v>25</v>
      </c>
      <c r="J19" s="138">
        <f t="shared" si="1"/>
        <v>1</v>
      </c>
      <c r="K19" s="138">
        <f t="shared" si="1"/>
        <v>16.5</v>
      </c>
      <c r="L19" s="138">
        <f t="shared" si="1"/>
        <v>150</v>
      </c>
      <c r="M19" s="138">
        <f t="shared" si="1"/>
        <v>50</v>
      </c>
      <c r="N19" s="138">
        <f t="shared" si="1"/>
        <v>40</v>
      </c>
      <c r="O19" s="138">
        <f t="shared" si="1"/>
        <v>320</v>
      </c>
      <c r="P19" s="138">
        <f t="shared" si="1"/>
        <v>25</v>
      </c>
      <c r="Q19" s="138">
        <f t="shared" si="1"/>
        <v>20</v>
      </c>
      <c r="R19" s="130">
        <f>SUM(F19:Q19)</f>
        <v>799.5</v>
      </c>
    </row>
    <row r="20" spans="1:18">
      <c r="A20" s="288">
        <v>1</v>
      </c>
      <c r="B20" s="289" t="s">
        <v>49</v>
      </c>
      <c r="C20" s="283" t="s">
        <v>15</v>
      </c>
      <c r="D20" s="291">
        <v>0.75</v>
      </c>
      <c r="E20" s="143">
        <v>1</v>
      </c>
      <c r="F20" s="134">
        <v>68</v>
      </c>
      <c r="G20" s="103">
        <v>34</v>
      </c>
      <c r="H20" s="103">
        <v>0</v>
      </c>
      <c r="I20" s="103">
        <v>25</v>
      </c>
      <c r="J20" s="103">
        <v>1</v>
      </c>
      <c r="K20" s="103">
        <v>16.5</v>
      </c>
      <c r="L20" s="103">
        <v>150</v>
      </c>
      <c r="M20" s="103">
        <v>50</v>
      </c>
      <c r="N20" s="103">
        <v>0</v>
      </c>
      <c r="O20" s="103">
        <v>0</v>
      </c>
      <c r="P20" s="103">
        <v>0</v>
      </c>
      <c r="Q20" s="104">
        <v>0</v>
      </c>
      <c r="R20" s="150">
        <f>SUM(F20:Q20)</f>
        <v>344.5</v>
      </c>
    </row>
    <row r="21" spans="1:18" ht="13.5" thickBot="1">
      <c r="A21" s="281"/>
      <c r="B21" s="282"/>
      <c r="C21" s="282"/>
      <c r="D21" s="284"/>
      <c r="E21" s="144">
        <v>2</v>
      </c>
      <c r="F21" s="135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24</v>
      </c>
      <c r="O21" s="108">
        <v>220</v>
      </c>
      <c r="P21" s="108">
        <v>0</v>
      </c>
      <c r="Q21" s="109">
        <v>0</v>
      </c>
      <c r="R21" s="157">
        <f>SUM(F21:Q21)</f>
        <v>244</v>
      </c>
    </row>
    <row r="22" spans="1:18" ht="13.5" thickBot="1">
      <c r="A22" s="297"/>
      <c r="B22" s="309"/>
      <c r="C22" s="298"/>
      <c r="D22" s="298"/>
      <c r="E22" s="300"/>
      <c r="F22" s="277" t="s">
        <v>106</v>
      </c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5"/>
      <c r="R22" s="133">
        <f>SUM(R20:R21)</f>
        <v>588.5</v>
      </c>
    </row>
    <row r="23" spans="1:18">
      <c r="A23" s="280">
        <v>2</v>
      </c>
      <c r="B23" s="282" t="s">
        <v>49</v>
      </c>
      <c r="C23" s="282" t="s">
        <v>15</v>
      </c>
      <c r="D23" s="305">
        <v>0.25</v>
      </c>
      <c r="E23" s="145">
        <v>1</v>
      </c>
      <c r="F23" s="136">
        <v>34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150">
        <f>SUM(F23:Q23)</f>
        <v>34</v>
      </c>
    </row>
    <row r="24" spans="1:18" ht="13.5" thickBot="1">
      <c r="A24" s="302"/>
      <c r="B24" s="282"/>
      <c r="C24" s="282"/>
      <c r="D24" s="304"/>
      <c r="E24" s="145">
        <v>2</v>
      </c>
      <c r="F24" s="135"/>
      <c r="G24" s="108">
        <v>16</v>
      </c>
      <c r="H24" s="108"/>
      <c r="I24" s="108"/>
      <c r="J24" s="108"/>
      <c r="K24" s="108"/>
      <c r="L24" s="108"/>
      <c r="M24" s="108"/>
      <c r="N24" s="108">
        <v>16</v>
      </c>
      <c r="O24" s="108">
        <v>100</v>
      </c>
      <c r="P24" s="108">
        <v>25</v>
      </c>
      <c r="Q24" s="109">
        <v>20</v>
      </c>
      <c r="R24" s="157">
        <f>SUM(F24:Q24)</f>
        <v>177</v>
      </c>
    </row>
    <row r="25" spans="1:18" ht="13.5" thickBot="1">
      <c r="A25" s="301"/>
      <c r="B25" s="299"/>
      <c r="C25" s="299"/>
      <c r="D25" s="299"/>
      <c r="E25" s="300"/>
      <c r="F25" s="277" t="s">
        <v>106</v>
      </c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5"/>
      <c r="R25" s="133">
        <f>SUM(R23:R24)</f>
        <v>211</v>
      </c>
    </row>
    <row r="26" spans="1:18" s="7" customFormat="1" ht="13.5" thickBot="1">
      <c r="A26" s="285" t="s">
        <v>37</v>
      </c>
      <c r="B26" s="286"/>
      <c r="C26" s="287"/>
      <c r="D26" s="142">
        <f>SUM(D20:D24)</f>
        <v>1</v>
      </c>
      <c r="E26" s="146"/>
      <c r="F26" s="138">
        <f t="shared" ref="F26:Q26" si="2">SUM(F20:F24)</f>
        <v>102</v>
      </c>
      <c r="G26" s="138">
        <f t="shared" si="2"/>
        <v>50</v>
      </c>
      <c r="H26" s="138">
        <f t="shared" si="2"/>
        <v>0</v>
      </c>
      <c r="I26" s="138">
        <f t="shared" si="2"/>
        <v>25</v>
      </c>
      <c r="J26" s="138">
        <f t="shared" si="2"/>
        <v>1</v>
      </c>
      <c r="K26" s="138">
        <f t="shared" si="2"/>
        <v>16.5</v>
      </c>
      <c r="L26" s="138">
        <f t="shared" si="2"/>
        <v>150</v>
      </c>
      <c r="M26" s="138">
        <f t="shared" si="2"/>
        <v>50</v>
      </c>
      <c r="N26" s="138">
        <f t="shared" si="2"/>
        <v>40</v>
      </c>
      <c r="O26" s="138">
        <f t="shared" si="2"/>
        <v>320</v>
      </c>
      <c r="P26" s="138">
        <f t="shared" si="2"/>
        <v>25</v>
      </c>
      <c r="Q26" s="138">
        <f t="shared" si="2"/>
        <v>20</v>
      </c>
      <c r="R26" s="130">
        <f>SUM(F26:Q26)</f>
        <v>799.5</v>
      </c>
    </row>
    <row r="27" spans="1:18">
      <c r="A27" s="288">
        <v>1</v>
      </c>
      <c r="B27" s="289" t="s">
        <v>49</v>
      </c>
      <c r="C27" s="290" t="s">
        <v>39</v>
      </c>
      <c r="D27" s="291">
        <v>0.75</v>
      </c>
      <c r="E27" s="143">
        <v>1</v>
      </c>
      <c r="F27" s="134">
        <v>68</v>
      </c>
      <c r="G27" s="103">
        <v>34</v>
      </c>
      <c r="H27" s="103">
        <v>0</v>
      </c>
      <c r="I27" s="103">
        <v>25</v>
      </c>
      <c r="J27" s="103">
        <v>1</v>
      </c>
      <c r="K27" s="103">
        <v>16.5</v>
      </c>
      <c r="L27" s="103">
        <v>150</v>
      </c>
      <c r="M27" s="103">
        <v>50</v>
      </c>
      <c r="N27" s="103">
        <v>0</v>
      </c>
      <c r="O27" s="103">
        <v>0</v>
      </c>
      <c r="P27" s="103">
        <v>0</v>
      </c>
      <c r="Q27" s="104">
        <v>0</v>
      </c>
      <c r="R27" s="150">
        <f>SUM(F27:Q27)</f>
        <v>344.5</v>
      </c>
    </row>
    <row r="28" spans="1:18" ht="13.5" thickBot="1">
      <c r="A28" s="281"/>
      <c r="B28" s="282"/>
      <c r="C28" s="283"/>
      <c r="D28" s="284"/>
      <c r="E28" s="144">
        <v>2</v>
      </c>
      <c r="F28" s="135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24</v>
      </c>
      <c r="O28" s="108">
        <v>220</v>
      </c>
      <c r="P28" s="108">
        <v>0</v>
      </c>
      <c r="Q28" s="109">
        <v>0</v>
      </c>
      <c r="R28" s="157">
        <f>SUM(F28:Q28)</f>
        <v>244</v>
      </c>
    </row>
    <row r="29" spans="1:18" ht="13.5" thickBot="1">
      <c r="A29" s="297"/>
      <c r="B29" s="309"/>
      <c r="C29" s="298"/>
      <c r="D29" s="298"/>
      <c r="E29" s="300"/>
      <c r="F29" s="277" t="s">
        <v>106</v>
      </c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5"/>
      <c r="R29" s="133">
        <f>SUM(R27:R28)</f>
        <v>588.5</v>
      </c>
    </row>
    <row r="30" spans="1:18">
      <c r="A30" s="280">
        <v>2</v>
      </c>
      <c r="B30" s="282" t="s">
        <v>49</v>
      </c>
      <c r="C30" s="296" t="s">
        <v>39</v>
      </c>
      <c r="D30" s="284">
        <v>0.25</v>
      </c>
      <c r="E30" s="145">
        <v>1</v>
      </c>
      <c r="F30" s="136">
        <v>34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R30" s="150">
        <f>SUM(F30:Q30)</f>
        <v>34</v>
      </c>
    </row>
    <row r="31" spans="1:18" ht="13.5" thickBot="1">
      <c r="A31" s="281"/>
      <c r="B31" s="282"/>
      <c r="C31" s="283"/>
      <c r="D31" s="284"/>
      <c r="E31" s="145">
        <v>2</v>
      </c>
      <c r="F31" s="135"/>
      <c r="G31" s="108">
        <v>16</v>
      </c>
      <c r="H31" s="108"/>
      <c r="I31" s="108"/>
      <c r="J31" s="108"/>
      <c r="K31" s="108"/>
      <c r="L31" s="108"/>
      <c r="M31" s="108"/>
      <c r="N31" s="108">
        <v>16</v>
      </c>
      <c r="O31" s="108">
        <v>100</v>
      </c>
      <c r="P31" s="108">
        <v>25</v>
      </c>
      <c r="Q31" s="109">
        <v>20</v>
      </c>
      <c r="R31" s="157">
        <f>SUM(F31:Q31)</f>
        <v>177</v>
      </c>
    </row>
    <row r="32" spans="1:18" ht="13.5" thickBot="1">
      <c r="A32" s="297"/>
      <c r="B32" s="298"/>
      <c r="C32" s="299"/>
      <c r="D32" s="298"/>
      <c r="E32" s="300"/>
      <c r="F32" s="277" t="s">
        <v>106</v>
      </c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9"/>
      <c r="R32" s="133">
        <f>SUM(R30:R31)</f>
        <v>211</v>
      </c>
    </row>
    <row r="33" spans="1:22" s="7" customFormat="1" ht="13.5" thickBot="1">
      <c r="A33" s="285" t="s">
        <v>37</v>
      </c>
      <c r="B33" s="286"/>
      <c r="C33" s="286"/>
      <c r="D33" s="142">
        <f>SUM(D27:D31)</f>
        <v>1</v>
      </c>
      <c r="E33" s="151"/>
      <c r="F33" s="138">
        <f t="shared" ref="F33:Q33" si="3">SUM(F27:F31)</f>
        <v>102</v>
      </c>
      <c r="G33" s="138">
        <f t="shared" si="3"/>
        <v>50</v>
      </c>
      <c r="H33" s="138">
        <f t="shared" si="3"/>
        <v>0</v>
      </c>
      <c r="I33" s="138">
        <f t="shared" si="3"/>
        <v>25</v>
      </c>
      <c r="J33" s="138">
        <f t="shared" si="3"/>
        <v>1</v>
      </c>
      <c r="K33" s="138">
        <f t="shared" si="3"/>
        <v>16.5</v>
      </c>
      <c r="L33" s="138">
        <f t="shared" si="3"/>
        <v>150</v>
      </c>
      <c r="M33" s="138">
        <f t="shared" si="3"/>
        <v>50</v>
      </c>
      <c r="N33" s="138">
        <f t="shared" si="3"/>
        <v>40</v>
      </c>
      <c r="O33" s="138">
        <f t="shared" si="3"/>
        <v>320</v>
      </c>
      <c r="P33" s="138">
        <f t="shared" si="3"/>
        <v>25</v>
      </c>
      <c r="Q33" s="138">
        <f t="shared" si="3"/>
        <v>20</v>
      </c>
      <c r="R33" s="130">
        <f>SUM(F33:Q33)</f>
        <v>799.5</v>
      </c>
    </row>
    <row r="34" spans="1:22" s="7" customFormat="1" ht="13.5" thickBot="1">
      <c r="A34" s="292" t="s">
        <v>40</v>
      </c>
      <c r="B34" s="293"/>
      <c r="C34" s="293"/>
      <c r="D34" s="153">
        <f>SUM(D12,D19,D26,D33)</f>
        <v>5.25</v>
      </c>
      <c r="E34" s="152"/>
      <c r="F34" s="139">
        <f t="shared" ref="F34:Q34" si="4">SUM(F12,F19,F26,F33)</f>
        <v>612</v>
      </c>
      <c r="G34" s="139">
        <f t="shared" si="4"/>
        <v>234</v>
      </c>
      <c r="H34" s="139">
        <f t="shared" si="4"/>
        <v>0</v>
      </c>
      <c r="I34" s="139">
        <f t="shared" si="4"/>
        <v>100</v>
      </c>
      <c r="J34" s="139">
        <f t="shared" si="4"/>
        <v>11</v>
      </c>
      <c r="K34" s="139">
        <f t="shared" si="4"/>
        <v>165</v>
      </c>
      <c r="L34" s="139">
        <f t="shared" si="4"/>
        <v>739</v>
      </c>
      <c r="M34" s="139">
        <f t="shared" si="4"/>
        <v>200</v>
      </c>
      <c r="N34" s="139">
        <f t="shared" si="4"/>
        <v>192</v>
      </c>
      <c r="O34" s="139">
        <f t="shared" si="4"/>
        <v>1480</v>
      </c>
      <c r="P34" s="139">
        <f t="shared" si="4"/>
        <v>125</v>
      </c>
      <c r="Q34" s="139">
        <f t="shared" si="4"/>
        <v>100</v>
      </c>
      <c r="R34" s="132">
        <f>SUM(F34:Q34)</f>
        <v>3958</v>
      </c>
    </row>
    <row r="36" spans="1:22" s="50" customFormat="1">
      <c r="A36" s="223" t="s">
        <v>107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5" t="s">
        <v>94</v>
      </c>
      <c r="M36" s="224"/>
      <c r="N36" s="224"/>
      <c r="O36" s="224"/>
      <c r="P36" s="224"/>
      <c r="Q36" s="224"/>
      <c r="R36" s="224"/>
      <c r="S36" s="224"/>
      <c r="T36" s="224"/>
      <c r="U36" s="224"/>
      <c r="V36" s="224"/>
    </row>
  </sheetData>
  <mergeCells count="61">
    <mergeCell ref="A36:K36"/>
    <mergeCell ref="L36:V36"/>
    <mergeCell ref="A34:C34"/>
    <mergeCell ref="A30:A31"/>
    <mergeCell ref="B30:B31"/>
    <mergeCell ref="C30:C31"/>
    <mergeCell ref="D30:D31"/>
    <mergeCell ref="F32:Q32"/>
    <mergeCell ref="A32:E32"/>
    <mergeCell ref="A33:C33"/>
    <mergeCell ref="A20:A21"/>
    <mergeCell ref="B20:B21"/>
    <mergeCell ref="C20:C21"/>
    <mergeCell ref="D20:D21"/>
    <mergeCell ref="A27:A28"/>
    <mergeCell ref="B27:B28"/>
    <mergeCell ref="C27:C28"/>
    <mergeCell ref="D27:D28"/>
    <mergeCell ref="A25:E25"/>
    <mergeCell ref="A22:E22"/>
    <mergeCell ref="A26:C26"/>
    <mergeCell ref="A23:A24"/>
    <mergeCell ref="B23:B24"/>
    <mergeCell ref="C23:C24"/>
    <mergeCell ref="C9:C10"/>
    <mergeCell ref="D9:D10"/>
    <mergeCell ref="A8:E8"/>
    <mergeCell ref="B6:B7"/>
    <mergeCell ref="A29:E29"/>
    <mergeCell ref="A15:E15"/>
    <mergeCell ref="A18:E18"/>
    <mergeCell ref="A12:C12"/>
    <mergeCell ref="A19:C19"/>
    <mergeCell ref="D23:D24"/>
    <mergeCell ref="A16:A17"/>
    <mergeCell ref="B16:B17"/>
    <mergeCell ref="C16:C17"/>
    <mergeCell ref="D16:D17"/>
    <mergeCell ref="A13:A14"/>
    <mergeCell ref="B13:B14"/>
    <mergeCell ref="A1:R1"/>
    <mergeCell ref="A3:A4"/>
    <mergeCell ref="B3:B4"/>
    <mergeCell ref="C3:C4"/>
    <mergeCell ref="D3:D4"/>
    <mergeCell ref="F5:Q5"/>
    <mergeCell ref="A5:E5"/>
    <mergeCell ref="F22:Q22"/>
    <mergeCell ref="F25:Q25"/>
    <mergeCell ref="F29:Q29"/>
    <mergeCell ref="F8:Q8"/>
    <mergeCell ref="F15:Q15"/>
    <mergeCell ref="F18:Q18"/>
    <mergeCell ref="F11:Q11"/>
    <mergeCell ref="C13:C14"/>
    <mergeCell ref="D13:D14"/>
    <mergeCell ref="A6:A7"/>
    <mergeCell ref="C6:C7"/>
    <mergeCell ref="D6:D7"/>
    <mergeCell ref="A9:A10"/>
    <mergeCell ref="B9:B1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R3:R4 R6:R7 R9:R10 R12:R14 R16:R17 R19:R21 R23:R24 R26:R28 R30:R31" formulaRange="1"/>
    <ignoredError sqref="R5 R8 R11 R15 R18 R22 R25 R29 R3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V31"/>
  <sheetViews>
    <sheetView workbookViewId="0">
      <selection activeCell="R2" sqref="R2:S27"/>
    </sheetView>
  </sheetViews>
  <sheetFormatPr defaultRowHeight="12.75"/>
  <cols>
    <col min="1" max="1" width="5.7109375" style="1" customWidth="1"/>
    <col min="2" max="2" width="20" style="1" customWidth="1"/>
    <col min="3" max="3" width="15.28515625" style="1" customWidth="1"/>
    <col min="4" max="4" width="7.28515625" style="1" customWidth="1"/>
    <col min="5" max="5" width="8.42578125" style="1" customWidth="1"/>
    <col min="6" max="7" width="7.140625" style="1" customWidth="1"/>
    <col min="8" max="8" width="7.42578125" style="1" customWidth="1"/>
    <col min="9" max="9" width="8.28515625" style="1" customWidth="1"/>
    <col min="10" max="10" width="9.5703125" style="1" bestFit="1" customWidth="1"/>
    <col min="11" max="11" width="7.5703125" style="1" customWidth="1"/>
    <col min="12" max="12" width="8.85546875" style="1" customWidth="1"/>
    <col min="13" max="13" width="11.140625" style="1" customWidth="1"/>
    <col min="14" max="14" width="9.7109375" style="1" customWidth="1"/>
    <col min="15" max="15" width="5.42578125" style="1" customWidth="1"/>
    <col min="16" max="16" width="6.7109375" style="1" customWidth="1"/>
    <col min="17" max="17" width="7.85546875" style="1" customWidth="1"/>
    <col min="18" max="18" width="8.28515625" style="1" customWidth="1"/>
    <col min="19" max="19" width="11.5703125" style="1" customWidth="1"/>
    <col min="20" max="20" width="8.28515625" style="1" customWidth="1"/>
    <col min="21" max="16384" width="9.140625" style="1"/>
  </cols>
  <sheetData>
    <row r="1" spans="1:20" ht="27" customHeight="1" thickBot="1">
      <c r="A1" s="312" t="s">
        <v>109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4"/>
    </row>
    <row r="2" spans="1:20" ht="68.25" customHeight="1" thickBot="1">
      <c r="A2" s="27" t="s">
        <v>36</v>
      </c>
      <c r="B2" s="14" t="s">
        <v>14</v>
      </c>
      <c r="C2" s="14" t="s">
        <v>3</v>
      </c>
      <c r="D2" s="14" t="s">
        <v>5</v>
      </c>
      <c r="E2" s="14" t="s">
        <v>9</v>
      </c>
      <c r="F2" s="14" t="s">
        <v>32</v>
      </c>
      <c r="G2" s="14" t="s">
        <v>27</v>
      </c>
      <c r="H2" s="14" t="s">
        <v>10</v>
      </c>
      <c r="I2" s="14" t="s">
        <v>11</v>
      </c>
      <c r="J2" s="14" t="s">
        <v>28</v>
      </c>
      <c r="K2" s="14" t="s">
        <v>29</v>
      </c>
      <c r="L2" s="14" t="s">
        <v>12</v>
      </c>
      <c r="M2" s="14" t="s">
        <v>33</v>
      </c>
      <c r="N2" s="14" t="s">
        <v>105</v>
      </c>
      <c r="O2" s="14" t="s">
        <v>34</v>
      </c>
      <c r="P2" s="30" t="s">
        <v>35</v>
      </c>
      <c r="Q2" s="14" t="s">
        <v>13</v>
      </c>
      <c r="R2" s="186" t="s">
        <v>42</v>
      </c>
      <c r="S2" s="14" t="s">
        <v>41</v>
      </c>
      <c r="T2" s="14" t="s">
        <v>43</v>
      </c>
    </row>
    <row r="3" spans="1:20">
      <c r="A3" s="160"/>
      <c r="B3" s="41"/>
      <c r="C3" s="177" t="s">
        <v>31</v>
      </c>
      <c r="D3" s="167"/>
      <c r="E3" s="134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188">
        <f>SUM(E3:P3)</f>
        <v>0</v>
      </c>
      <c r="R3" s="187"/>
      <c r="S3" s="178"/>
      <c r="T3" s="22"/>
    </row>
    <row r="4" spans="1:20">
      <c r="A4" s="161"/>
      <c r="B4" s="33"/>
      <c r="C4" s="33"/>
      <c r="D4" s="168"/>
      <c r="E4" s="13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54"/>
      <c r="Q4" s="188">
        <f>SUM(E4:P4)</f>
        <v>0</v>
      </c>
      <c r="R4" s="180"/>
      <c r="S4" s="13"/>
      <c r="T4" s="20"/>
    </row>
    <row r="5" spans="1:20">
      <c r="A5" s="161"/>
      <c r="B5" s="33"/>
      <c r="C5" s="31"/>
      <c r="D5" s="168"/>
      <c r="E5" s="13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54"/>
      <c r="Q5" s="188">
        <f t="shared" ref="Q5:Q7" si="0">SUM(E5:P5)</f>
        <v>0</v>
      </c>
      <c r="R5" s="180"/>
      <c r="S5" s="13"/>
      <c r="T5" s="20"/>
    </row>
    <row r="6" spans="1:20">
      <c r="A6" s="162"/>
      <c r="B6" s="42"/>
      <c r="C6" s="42"/>
      <c r="D6" s="169"/>
      <c r="E6" s="170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71"/>
      <c r="Q6" s="188">
        <f t="shared" si="0"/>
        <v>0</v>
      </c>
      <c r="R6" s="181"/>
      <c r="S6" s="44"/>
      <c r="T6" s="45"/>
    </row>
    <row r="7" spans="1:20" ht="13.5" thickBot="1">
      <c r="A7" s="163"/>
      <c r="B7" s="32"/>
      <c r="C7" s="32"/>
      <c r="D7" s="172"/>
      <c r="E7" s="173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188">
        <f t="shared" si="0"/>
        <v>0</v>
      </c>
      <c r="R7" s="182"/>
      <c r="S7" s="23"/>
      <c r="T7" s="24"/>
    </row>
    <row r="8" spans="1:20" s="7" customFormat="1" ht="13.5" thickBot="1">
      <c r="A8" s="285" t="s">
        <v>37</v>
      </c>
      <c r="B8" s="286"/>
      <c r="C8" s="314"/>
      <c r="D8" s="130">
        <f>SUM(D3:D7)</f>
        <v>0</v>
      </c>
      <c r="E8" s="165">
        <f>SUM(E3:E7)</f>
        <v>0</v>
      </c>
      <c r="F8" s="165">
        <f t="shared" ref="F8:P8" si="1">SUM(F3:F7)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 t="shared" si="1"/>
        <v>0</v>
      </c>
      <c r="K8" s="165">
        <f t="shared" si="1"/>
        <v>0</v>
      </c>
      <c r="L8" s="165">
        <f t="shared" si="1"/>
        <v>0</v>
      </c>
      <c r="M8" s="165">
        <f t="shared" si="1"/>
        <v>0</v>
      </c>
      <c r="N8" s="165">
        <f t="shared" si="1"/>
        <v>0</v>
      </c>
      <c r="O8" s="165">
        <f t="shared" si="1"/>
        <v>0</v>
      </c>
      <c r="P8" s="165">
        <f t="shared" si="1"/>
        <v>0</v>
      </c>
      <c r="Q8" s="130">
        <f>SUM(E8:P8)</f>
        <v>0</v>
      </c>
      <c r="R8" s="183"/>
      <c r="S8" s="25"/>
      <c r="T8" s="26"/>
    </row>
    <row r="9" spans="1:20">
      <c r="A9" s="164"/>
      <c r="B9" s="31"/>
      <c r="C9" s="31" t="s">
        <v>38</v>
      </c>
      <c r="D9" s="174"/>
      <c r="E9" s="134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Q9" s="188">
        <f>SUM(E9:P9)</f>
        <v>0</v>
      </c>
      <c r="R9" s="184"/>
      <c r="S9" s="36"/>
      <c r="T9" s="21"/>
    </row>
    <row r="10" spans="1:20">
      <c r="A10" s="161"/>
      <c r="B10" s="33"/>
      <c r="C10" s="31"/>
      <c r="D10" s="168"/>
      <c r="E10" s="13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54"/>
      <c r="Q10" s="188">
        <f t="shared" ref="Q10:Q13" si="2">SUM(E10:P10)</f>
        <v>0</v>
      </c>
      <c r="R10" s="180"/>
      <c r="S10" s="13"/>
      <c r="T10" s="20"/>
    </row>
    <row r="11" spans="1:20">
      <c r="A11" s="161"/>
      <c r="B11" s="33"/>
      <c r="C11" s="31"/>
      <c r="D11" s="168"/>
      <c r="E11" s="13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54"/>
      <c r="Q11" s="188">
        <f t="shared" si="2"/>
        <v>0</v>
      </c>
      <c r="R11" s="180"/>
      <c r="S11" s="13"/>
      <c r="T11" s="20"/>
    </row>
    <row r="12" spans="1:20">
      <c r="A12" s="162"/>
      <c r="B12" s="42"/>
      <c r="C12" s="42"/>
      <c r="D12" s="169"/>
      <c r="E12" s="170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71"/>
      <c r="Q12" s="188">
        <f t="shared" si="2"/>
        <v>0</v>
      </c>
      <c r="R12" s="181"/>
      <c r="S12" s="44"/>
      <c r="T12" s="45"/>
    </row>
    <row r="13" spans="1:20" ht="13.5" thickBot="1">
      <c r="A13" s="163"/>
      <c r="B13" s="32"/>
      <c r="C13" s="32"/>
      <c r="D13" s="172"/>
      <c r="E13" s="173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188">
        <f t="shared" si="2"/>
        <v>0</v>
      </c>
      <c r="R13" s="182"/>
      <c r="S13" s="23"/>
      <c r="T13" s="24"/>
    </row>
    <row r="14" spans="1:20" s="7" customFormat="1" ht="13.5" thickBot="1">
      <c r="A14" s="285" t="s">
        <v>37</v>
      </c>
      <c r="B14" s="286"/>
      <c r="C14" s="314"/>
      <c r="D14" s="130">
        <f>SUM(D9:D13)</f>
        <v>0</v>
      </c>
      <c r="E14" s="165">
        <f>SUM(E9:E13)</f>
        <v>0</v>
      </c>
      <c r="F14" s="165">
        <f t="shared" ref="F14:Q14" si="3">SUM(F9:F13)</f>
        <v>0</v>
      </c>
      <c r="G14" s="165">
        <f t="shared" si="3"/>
        <v>0</v>
      </c>
      <c r="H14" s="165">
        <f t="shared" si="3"/>
        <v>0</v>
      </c>
      <c r="I14" s="165">
        <f t="shared" si="3"/>
        <v>0</v>
      </c>
      <c r="J14" s="165">
        <f t="shared" si="3"/>
        <v>0</v>
      </c>
      <c r="K14" s="165">
        <f t="shared" si="3"/>
        <v>0</v>
      </c>
      <c r="L14" s="165">
        <f t="shared" si="3"/>
        <v>0</v>
      </c>
      <c r="M14" s="165">
        <f t="shared" si="3"/>
        <v>0</v>
      </c>
      <c r="N14" s="165">
        <f t="shared" si="3"/>
        <v>0</v>
      </c>
      <c r="O14" s="165">
        <f t="shared" si="3"/>
        <v>0</v>
      </c>
      <c r="P14" s="165">
        <f t="shared" si="3"/>
        <v>0</v>
      </c>
      <c r="Q14" s="165">
        <f t="shared" si="3"/>
        <v>0</v>
      </c>
      <c r="R14" s="183"/>
      <c r="S14" s="25"/>
      <c r="T14" s="26"/>
    </row>
    <row r="15" spans="1:20">
      <c r="A15" s="164"/>
      <c r="B15" s="31"/>
      <c r="C15" s="31" t="s">
        <v>15</v>
      </c>
      <c r="D15" s="174"/>
      <c r="E15" s="134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  <c r="Q15" s="188">
        <f>SUM(E15:P15)</f>
        <v>0</v>
      </c>
      <c r="R15" s="184"/>
      <c r="S15" s="36"/>
      <c r="T15" s="21"/>
    </row>
    <row r="16" spans="1:20">
      <c r="A16" s="161"/>
      <c r="B16" s="33"/>
      <c r="C16" s="31"/>
      <c r="D16" s="168"/>
      <c r="E16" s="13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54"/>
      <c r="Q16" s="188">
        <f t="shared" ref="Q16:Q19" si="4">SUM(E16:P16)</f>
        <v>0</v>
      </c>
      <c r="R16" s="180"/>
      <c r="S16" s="13"/>
      <c r="T16" s="20"/>
    </row>
    <row r="17" spans="1:22">
      <c r="A17" s="161"/>
      <c r="B17" s="33"/>
      <c r="C17" s="31"/>
      <c r="D17" s="168"/>
      <c r="E17" s="13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54"/>
      <c r="Q17" s="188">
        <f t="shared" si="4"/>
        <v>0</v>
      </c>
      <c r="R17" s="180"/>
      <c r="S17" s="13"/>
      <c r="T17" s="20"/>
    </row>
    <row r="18" spans="1:22">
      <c r="A18" s="162"/>
      <c r="B18" s="42"/>
      <c r="C18" s="42"/>
      <c r="D18" s="169"/>
      <c r="E18" s="170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71"/>
      <c r="Q18" s="188">
        <f t="shared" si="4"/>
        <v>0</v>
      </c>
      <c r="R18" s="181"/>
      <c r="S18" s="44"/>
      <c r="T18" s="45"/>
    </row>
    <row r="19" spans="1:22" ht="13.5" thickBot="1">
      <c r="A19" s="163"/>
      <c r="B19" s="32"/>
      <c r="C19" s="32"/>
      <c r="D19" s="172"/>
      <c r="E19" s="173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88">
        <f t="shared" si="4"/>
        <v>0</v>
      </c>
      <c r="R19" s="182"/>
      <c r="S19" s="23"/>
      <c r="T19" s="24"/>
    </row>
    <row r="20" spans="1:22" s="7" customFormat="1" ht="13.5" thickBot="1">
      <c r="A20" s="285" t="s">
        <v>37</v>
      </c>
      <c r="B20" s="286"/>
      <c r="C20" s="314"/>
      <c r="D20" s="130">
        <f>SUM(D15:D19)</f>
        <v>0</v>
      </c>
      <c r="E20" s="130">
        <f t="shared" ref="E20:Q20" si="5">SUM(E15:E19)</f>
        <v>0</v>
      </c>
      <c r="F20" s="130">
        <f t="shared" si="5"/>
        <v>0</v>
      </c>
      <c r="G20" s="130">
        <f t="shared" si="5"/>
        <v>0</v>
      </c>
      <c r="H20" s="130">
        <f t="shared" si="5"/>
        <v>0</v>
      </c>
      <c r="I20" s="130">
        <f t="shared" si="5"/>
        <v>0</v>
      </c>
      <c r="J20" s="130">
        <f t="shared" si="5"/>
        <v>0</v>
      </c>
      <c r="K20" s="130">
        <f t="shared" si="5"/>
        <v>0</v>
      </c>
      <c r="L20" s="130">
        <f t="shared" si="5"/>
        <v>0</v>
      </c>
      <c r="M20" s="130">
        <f t="shared" si="5"/>
        <v>0</v>
      </c>
      <c r="N20" s="130">
        <f t="shared" si="5"/>
        <v>0</v>
      </c>
      <c r="O20" s="130">
        <f t="shared" si="5"/>
        <v>0</v>
      </c>
      <c r="P20" s="130">
        <f t="shared" si="5"/>
        <v>0</v>
      </c>
      <c r="Q20" s="130">
        <f t="shared" si="5"/>
        <v>0</v>
      </c>
      <c r="R20" s="183"/>
      <c r="S20" s="25"/>
      <c r="T20" s="26"/>
    </row>
    <row r="21" spans="1:22">
      <c r="A21" s="160"/>
      <c r="B21" s="41"/>
      <c r="C21" s="177" t="s">
        <v>39</v>
      </c>
      <c r="D21" s="167"/>
      <c r="E21" s="134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4"/>
      <c r="Q21" s="188">
        <f>SUM(E21:P21)</f>
        <v>0</v>
      </c>
      <c r="R21" s="179"/>
      <c r="S21" s="35"/>
      <c r="T21" s="22"/>
    </row>
    <row r="22" spans="1:22">
      <c r="A22" s="161"/>
      <c r="B22" s="33"/>
      <c r="C22" s="33"/>
      <c r="D22" s="168"/>
      <c r="E22" s="136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54"/>
      <c r="Q22" s="188">
        <f t="shared" ref="Q22:Q25" si="6">SUM(E22:P22)</f>
        <v>0</v>
      </c>
      <c r="R22" s="180"/>
      <c r="S22" s="13"/>
      <c r="T22" s="20"/>
    </row>
    <row r="23" spans="1:22">
      <c r="A23" s="161"/>
      <c r="B23" s="33"/>
      <c r="C23" s="31"/>
      <c r="D23" s="168"/>
      <c r="E23" s="13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54"/>
      <c r="Q23" s="188">
        <f t="shared" si="6"/>
        <v>0</v>
      </c>
      <c r="R23" s="180"/>
      <c r="S23" s="13"/>
      <c r="T23" s="20"/>
    </row>
    <row r="24" spans="1:22">
      <c r="A24" s="161"/>
      <c r="B24" s="33"/>
      <c r="C24" s="33"/>
      <c r="D24" s="168"/>
      <c r="E24" s="175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  <c r="Q24" s="188">
        <f t="shared" si="6"/>
        <v>0</v>
      </c>
      <c r="R24" s="180"/>
      <c r="S24" s="13"/>
      <c r="T24" s="20"/>
    </row>
    <row r="25" spans="1:22" ht="13.5" thickBot="1">
      <c r="A25" s="163"/>
      <c r="B25" s="32"/>
      <c r="C25" s="32"/>
      <c r="D25" s="172"/>
      <c r="E25" s="173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188">
        <f t="shared" si="6"/>
        <v>0</v>
      </c>
      <c r="R25" s="182"/>
      <c r="S25" s="23"/>
      <c r="T25" s="24"/>
    </row>
    <row r="26" spans="1:22" s="7" customFormat="1" ht="13.5" thickBot="1">
      <c r="A26" s="285" t="s">
        <v>37</v>
      </c>
      <c r="B26" s="286"/>
      <c r="C26" s="314"/>
      <c r="D26" s="130">
        <f>SUM(D21:D25)</f>
        <v>0</v>
      </c>
      <c r="E26" s="130">
        <f t="shared" ref="E26:Q26" si="7">SUM(E21:E25)</f>
        <v>0</v>
      </c>
      <c r="F26" s="130">
        <f t="shared" si="7"/>
        <v>0</v>
      </c>
      <c r="G26" s="130">
        <f t="shared" si="7"/>
        <v>0</v>
      </c>
      <c r="H26" s="130">
        <f t="shared" si="7"/>
        <v>0</v>
      </c>
      <c r="I26" s="130">
        <f t="shared" si="7"/>
        <v>0</v>
      </c>
      <c r="J26" s="130">
        <f t="shared" si="7"/>
        <v>0</v>
      </c>
      <c r="K26" s="130">
        <f t="shared" si="7"/>
        <v>0</v>
      </c>
      <c r="L26" s="130">
        <f t="shared" si="7"/>
        <v>0</v>
      </c>
      <c r="M26" s="130">
        <f t="shared" si="7"/>
        <v>0</v>
      </c>
      <c r="N26" s="130">
        <f t="shared" si="7"/>
        <v>0</v>
      </c>
      <c r="O26" s="130">
        <f t="shared" si="7"/>
        <v>0</v>
      </c>
      <c r="P26" s="130">
        <f t="shared" si="7"/>
        <v>0</v>
      </c>
      <c r="Q26" s="130">
        <f t="shared" si="7"/>
        <v>0</v>
      </c>
      <c r="R26" s="183"/>
      <c r="S26" s="25"/>
      <c r="T26" s="26"/>
    </row>
    <row r="27" spans="1:22" s="7" customFormat="1" ht="13.5" thickBot="1">
      <c r="A27" s="315" t="s">
        <v>40</v>
      </c>
      <c r="B27" s="315"/>
      <c r="C27" s="315"/>
      <c r="D27" s="176">
        <f t="shared" ref="D27:P27" si="8">SUM(D8,D14,D20,D26)</f>
        <v>0</v>
      </c>
      <c r="E27" s="176">
        <f t="shared" si="8"/>
        <v>0</v>
      </c>
      <c r="F27" s="166">
        <f t="shared" si="8"/>
        <v>0</v>
      </c>
      <c r="G27" s="166">
        <f t="shared" si="8"/>
        <v>0</v>
      </c>
      <c r="H27" s="166">
        <f t="shared" si="8"/>
        <v>0</v>
      </c>
      <c r="I27" s="166">
        <f t="shared" si="8"/>
        <v>0</v>
      </c>
      <c r="J27" s="166">
        <f t="shared" si="8"/>
        <v>0</v>
      </c>
      <c r="K27" s="166">
        <f t="shared" si="8"/>
        <v>0</v>
      </c>
      <c r="L27" s="166">
        <f t="shared" si="8"/>
        <v>0</v>
      </c>
      <c r="M27" s="166">
        <f t="shared" si="8"/>
        <v>0</v>
      </c>
      <c r="N27" s="166">
        <f t="shared" si="8"/>
        <v>0</v>
      </c>
      <c r="O27" s="166">
        <f t="shared" si="8"/>
        <v>0</v>
      </c>
      <c r="P27" s="166">
        <f t="shared" si="8"/>
        <v>0</v>
      </c>
      <c r="Q27" s="166">
        <f>SUM(E27:P27)</f>
        <v>0</v>
      </c>
      <c r="R27" s="185"/>
      <c r="S27" s="28"/>
      <c r="T27" s="29"/>
    </row>
    <row r="29" spans="1:22" s="50" customFormat="1">
      <c r="A29" s="223" t="s">
        <v>107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5"/>
      <c r="M29" s="224"/>
      <c r="N29" s="224"/>
      <c r="O29" s="224"/>
      <c r="P29" s="224"/>
      <c r="Q29" s="224"/>
      <c r="R29" s="224"/>
      <c r="S29" s="224"/>
      <c r="T29" s="224"/>
      <c r="U29" s="224"/>
      <c r="V29" s="224"/>
    </row>
    <row r="30" spans="1:22">
      <c r="H30" s="2"/>
    </row>
    <row r="31" spans="1:22">
      <c r="H31" s="2"/>
    </row>
  </sheetData>
  <mergeCells count="8">
    <mergeCell ref="A29:K29"/>
    <mergeCell ref="L29:V29"/>
    <mergeCell ref="A1:S1"/>
    <mergeCell ref="A8:C8"/>
    <mergeCell ref="A14:C14"/>
    <mergeCell ref="A20:C20"/>
    <mergeCell ref="A26:C26"/>
    <mergeCell ref="A27:C2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Q14 Q20 Q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V31"/>
  <sheetViews>
    <sheetView workbookViewId="0">
      <selection activeCell="H30" sqref="H30"/>
    </sheetView>
  </sheetViews>
  <sheetFormatPr defaultRowHeight="12.75"/>
  <cols>
    <col min="1" max="1" width="5.7109375" style="1" customWidth="1"/>
    <col min="2" max="2" width="20" style="1" customWidth="1"/>
    <col min="3" max="3" width="15.28515625" style="1" customWidth="1"/>
    <col min="4" max="4" width="7.28515625" style="1" customWidth="1"/>
    <col min="5" max="5" width="8.42578125" style="1" customWidth="1"/>
    <col min="6" max="7" width="7.140625" style="1" customWidth="1"/>
    <col min="8" max="8" width="7.42578125" style="1" customWidth="1"/>
    <col min="9" max="9" width="8.28515625" style="1" customWidth="1"/>
    <col min="10" max="10" width="9.5703125" style="1" bestFit="1" customWidth="1"/>
    <col min="11" max="11" width="7.5703125" style="1" customWidth="1"/>
    <col min="12" max="12" width="8.85546875" style="1" customWidth="1"/>
    <col min="13" max="13" width="11.140625" style="1" customWidth="1"/>
    <col min="14" max="14" width="9.7109375" style="1" customWidth="1"/>
    <col min="15" max="15" width="5.42578125" style="1" customWidth="1"/>
    <col min="16" max="16" width="6.7109375" style="1" customWidth="1"/>
    <col min="17" max="17" width="7.85546875" style="1" customWidth="1"/>
    <col min="18" max="18" width="8.28515625" style="1" customWidth="1"/>
    <col min="19" max="19" width="11.5703125" style="1" customWidth="1"/>
    <col min="20" max="20" width="8.28515625" style="1" customWidth="1"/>
    <col min="21" max="16384" width="9.140625" style="1"/>
  </cols>
  <sheetData>
    <row r="1" spans="1:20" ht="27" customHeight="1" thickBot="1">
      <c r="A1" s="312" t="s">
        <v>109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4"/>
    </row>
    <row r="2" spans="1:20" ht="68.25" customHeight="1" thickBot="1">
      <c r="A2" s="27" t="s">
        <v>36</v>
      </c>
      <c r="B2" s="14" t="s">
        <v>14</v>
      </c>
      <c r="C2" s="14" t="s">
        <v>3</v>
      </c>
      <c r="D2" s="14" t="s">
        <v>5</v>
      </c>
      <c r="E2" s="14" t="s">
        <v>9</v>
      </c>
      <c r="F2" s="14" t="s">
        <v>32</v>
      </c>
      <c r="G2" s="14" t="s">
        <v>27</v>
      </c>
      <c r="H2" s="14" t="s">
        <v>10</v>
      </c>
      <c r="I2" s="14" t="s">
        <v>11</v>
      </c>
      <c r="J2" s="14" t="s">
        <v>28</v>
      </c>
      <c r="K2" s="14" t="s">
        <v>29</v>
      </c>
      <c r="L2" s="14" t="s">
        <v>12</v>
      </c>
      <c r="M2" s="14" t="s">
        <v>33</v>
      </c>
      <c r="N2" s="14" t="s">
        <v>105</v>
      </c>
      <c r="O2" s="14" t="s">
        <v>34</v>
      </c>
      <c r="P2" s="30" t="s">
        <v>35</v>
      </c>
      <c r="Q2" s="14" t="s">
        <v>13</v>
      </c>
      <c r="R2" s="186" t="s">
        <v>42</v>
      </c>
      <c r="S2" s="14" t="s">
        <v>41</v>
      </c>
      <c r="T2" s="14" t="s">
        <v>43</v>
      </c>
    </row>
    <row r="3" spans="1:20" ht="102">
      <c r="A3" s="160">
        <v>1</v>
      </c>
      <c r="B3" s="41"/>
      <c r="C3" s="177" t="s">
        <v>31</v>
      </c>
      <c r="D3" s="167"/>
      <c r="E3" s="134">
        <v>68</v>
      </c>
      <c r="F3" s="103">
        <v>34</v>
      </c>
      <c r="G3" s="103">
        <v>0</v>
      </c>
      <c r="H3" s="103">
        <v>25</v>
      </c>
      <c r="I3" s="103">
        <v>1</v>
      </c>
      <c r="J3" s="103">
        <v>16.5</v>
      </c>
      <c r="K3" s="103">
        <v>150</v>
      </c>
      <c r="L3" s="103">
        <v>50</v>
      </c>
      <c r="M3" s="103">
        <v>0</v>
      </c>
      <c r="N3" s="103">
        <v>0</v>
      </c>
      <c r="O3" s="103">
        <v>0</v>
      </c>
      <c r="P3" s="104">
        <v>0</v>
      </c>
      <c r="Q3" s="188">
        <f>SUM(E3:P3)</f>
        <v>344.5</v>
      </c>
      <c r="R3" s="187" t="s">
        <v>110</v>
      </c>
      <c r="S3" s="178" t="s">
        <v>112</v>
      </c>
      <c r="T3" s="22"/>
    </row>
    <row r="4" spans="1:20">
      <c r="A4" s="161"/>
      <c r="B4" s="33"/>
      <c r="C4" s="33" t="s">
        <v>31</v>
      </c>
      <c r="D4" s="168"/>
      <c r="E4" s="136">
        <v>34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54"/>
      <c r="Q4" s="188">
        <f>SUM(E4:P4)</f>
        <v>34</v>
      </c>
      <c r="R4" s="180"/>
      <c r="S4" s="13"/>
      <c r="T4" s="20"/>
    </row>
    <row r="5" spans="1:20">
      <c r="A5" s="161"/>
      <c r="B5" s="33"/>
      <c r="C5" s="31" t="s">
        <v>31</v>
      </c>
      <c r="D5" s="168"/>
      <c r="E5" s="136">
        <v>204</v>
      </c>
      <c r="F5" s="127"/>
      <c r="G5" s="127"/>
      <c r="H5" s="127"/>
      <c r="I5" s="127">
        <v>6</v>
      </c>
      <c r="J5" s="127">
        <v>99</v>
      </c>
      <c r="K5" s="127"/>
      <c r="L5" s="127"/>
      <c r="M5" s="127"/>
      <c r="N5" s="127"/>
      <c r="O5" s="127"/>
      <c r="P5" s="154"/>
      <c r="Q5" s="188">
        <f t="shared" ref="Q5:Q7" si="0">SUM(E5:P5)</f>
        <v>309</v>
      </c>
      <c r="R5" s="180"/>
      <c r="S5" s="13"/>
      <c r="T5" s="20"/>
    </row>
    <row r="6" spans="1:20">
      <c r="A6" s="162"/>
      <c r="B6" s="42"/>
      <c r="C6" s="42"/>
      <c r="D6" s="169"/>
      <c r="E6" s="170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71"/>
      <c r="Q6" s="188">
        <f t="shared" si="0"/>
        <v>0</v>
      </c>
      <c r="R6" s="181"/>
      <c r="S6" s="44"/>
      <c r="T6" s="45"/>
    </row>
    <row r="7" spans="1:20" ht="13.5" thickBot="1">
      <c r="A7" s="163"/>
      <c r="B7" s="32"/>
      <c r="C7" s="32"/>
      <c r="D7" s="172"/>
      <c r="E7" s="173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188">
        <f t="shared" si="0"/>
        <v>0</v>
      </c>
      <c r="R7" s="182"/>
      <c r="S7" s="23"/>
      <c r="T7" s="24"/>
    </row>
    <row r="8" spans="1:20" s="7" customFormat="1" ht="13.5" thickBot="1">
      <c r="A8" s="285" t="s">
        <v>37</v>
      </c>
      <c r="B8" s="286"/>
      <c r="C8" s="314"/>
      <c r="D8" s="130">
        <f>SUM(D3:D7)</f>
        <v>0</v>
      </c>
      <c r="E8" s="165">
        <f>SUM(E3:E7)</f>
        <v>306</v>
      </c>
      <c r="F8" s="165">
        <f t="shared" ref="F8:P8" si="1">SUM(F3:F7)</f>
        <v>34</v>
      </c>
      <c r="G8" s="165">
        <f t="shared" si="1"/>
        <v>0</v>
      </c>
      <c r="H8" s="165">
        <f t="shared" si="1"/>
        <v>25</v>
      </c>
      <c r="I8" s="165">
        <f t="shared" si="1"/>
        <v>7</v>
      </c>
      <c r="J8" s="165">
        <f t="shared" si="1"/>
        <v>115.5</v>
      </c>
      <c r="K8" s="165">
        <f t="shared" si="1"/>
        <v>150</v>
      </c>
      <c r="L8" s="165">
        <f t="shared" si="1"/>
        <v>50</v>
      </c>
      <c r="M8" s="165">
        <f t="shared" si="1"/>
        <v>0</v>
      </c>
      <c r="N8" s="165">
        <f t="shared" si="1"/>
        <v>0</v>
      </c>
      <c r="O8" s="165">
        <f t="shared" si="1"/>
        <v>0</v>
      </c>
      <c r="P8" s="165">
        <f t="shared" si="1"/>
        <v>0</v>
      </c>
      <c r="Q8" s="130">
        <f>SUM(E8:P8)</f>
        <v>687.5</v>
      </c>
      <c r="R8" s="183"/>
      <c r="S8" s="25"/>
      <c r="T8" s="26"/>
    </row>
    <row r="9" spans="1:20">
      <c r="A9" s="164"/>
      <c r="B9" s="31"/>
      <c r="C9" s="31" t="s">
        <v>38</v>
      </c>
      <c r="D9" s="174"/>
      <c r="E9" s="134">
        <v>68</v>
      </c>
      <c r="F9" s="103">
        <v>34</v>
      </c>
      <c r="G9" s="103">
        <v>0</v>
      </c>
      <c r="H9" s="103">
        <v>25</v>
      </c>
      <c r="I9" s="103">
        <v>1</v>
      </c>
      <c r="J9" s="103">
        <v>16.5</v>
      </c>
      <c r="K9" s="103">
        <v>150</v>
      </c>
      <c r="L9" s="103">
        <v>50</v>
      </c>
      <c r="M9" s="103">
        <v>0</v>
      </c>
      <c r="N9" s="103">
        <v>0</v>
      </c>
      <c r="O9" s="103">
        <v>0</v>
      </c>
      <c r="P9" s="104">
        <v>0</v>
      </c>
      <c r="Q9" s="188">
        <f>SUM(E9:P9)</f>
        <v>344.5</v>
      </c>
      <c r="R9" s="184"/>
      <c r="S9" s="36"/>
      <c r="T9" s="21"/>
    </row>
    <row r="10" spans="1:20">
      <c r="A10" s="161"/>
      <c r="B10" s="33"/>
      <c r="C10" s="31" t="s">
        <v>38</v>
      </c>
      <c r="D10" s="168"/>
      <c r="E10" s="136">
        <v>34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54"/>
      <c r="Q10" s="188">
        <f t="shared" ref="Q10:Q13" si="2">SUM(E10:P10)</f>
        <v>34</v>
      </c>
      <c r="R10" s="180"/>
      <c r="S10" s="13"/>
      <c r="T10" s="20"/>
    </row>
    <row r="11" spans="1:20">
      <c r="A11" s="161"/>
      <c r="B11" s="33"/>
      <c r="C11" s="31" t="s">
        <v>38</v>
      </c>
      <c r="D11" s="168"/>
      <c r="E11" s="136">
        <v>204</v>
      </c>
      <c r="F11" s="127"/>
      <c r="G11" s="127"/>
      <c r="H11" s="127"/>
      <c r="I11" s="127">
        <v>6</v>
      </c>
      <c r="J11" s="127">
        <v>99</v>
      </c>
      <c r="K11" s="127"/>
      <c r="L11" s="127"/>
      <c r="M11" s="127"/>
      <c r="N11" s="127"/>
      <c r="O11" s="127"/>
      <c r="P11" s="154"/>
      <c r="Q11" s="188">
        <f t="shared" si="2"/>
        <v>309</v>
      </c>
      <c r="R11" s="180"/>
      <c r="S11" s="13"/>
      <c r="T11" s="20"/>
    </row>
    <row r="12" spans="1:20">
      <c r="A12" s="162"/>
      <c r="B12" s="42"/>
      <c r="C12" s="42"/>
      <c r="D12" s="169"/>
      <c r="E12" s="170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71"/>
      <c r="Q12" s="188">
        <f t="shared" si="2"/>
        <v>0</v>
      </c>
      <c r="R12" s="181"/>
      <c r="S12" s="44"/>
      <c r="T12" s="45"/>
    </row>
    <row r="13" spans="1:20" ht="13.5" thickBot="1">
      <c r="A13" s="163"/>
      <c r="B13" s="32"/>
      <c r="C13" s="32"/>
      <c r="D13" s="172"/>
      <c r="E13" s="173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188">
        <f t="shared" si="2"/>
        <v>0</v>
      </c>
      <c r="R13" s="182"/>
      <c r="S13" s="23"/>
      <c r="T13" s="24"/>
    </row>
    <row r="14" spans="1:20" s="7" customFormat="1" ht="13.5" thickBot="1">
      <c r="A14" s="285" t="s">
        <v>37</v>
      </c>
      <c r="B14" s="286"/>
      <c r="C14" s="314"/>
      <c r="D14" s="130">
        <f>SUM(D9:D13)</f>
        <v>0</v>
      </c>
      <c r="E14" s="165">
        <f>SUM(E9:E13)</f>
        <v>306</v>
      </c>
      <c r="F14" s="165">
        <f t="shared" ref="F14:Q14" si="3">SUM(F9:F13)</f>
        <v>34</v>
      </c>
      <c r="G14" s="165">
        <f t="shared" si="3"/>
        <v>0</v>
      </c>
      <c r="H14" s="165">
        <f t="shared" si="3"/>
        <v>25</v>
      </c>
      <c r="I14" s="165">
        <f t="shared" si="3"/>
        <v>7</v>
      </c>
      <c r="J14" s="165">
        <f t="shared" si="3"/>
        <v>115.5</v>
      </c>
      <c r="K14" s="165">
        <f t="shared" si="3"/>
        <v>150</v>
      </c>
      <c r="L14" s="165">
        <f t="shared" si="3"/>
        <v>50</v>
      </c>
      <c r="M14" s="165">
        <f t="shared" si="3"/>
        <v>0</v>
      </c>
      <c r="N14" s="165">
        <f t="shared" si="3"/>
        <v>0</v>
      </c>
      <c r="O14" s="165">
        <f t="shared" si="3"/>
        <v>0</v>
      </c>
      <c r="P14" s="165">
        <f t="shared" si="3"/>
        <v>0</v>
      </c>
      <c r="Q14" s="165">
        <f t="shared" si="3"/>
        <v>687.5</v>
      </c>
      <c r="R14" s="183"/>
      <c r="S14" s="25"/>
      <c r="T14" s="26"/>
    </row>
    <row r="15" spans="1:20">
      <c r="A15" s="164"/>
      <c r="B15" s="31"/>
      <c r="C15" s="31" t="s">
        <v>15</v>
      </c>
      <c r="D15" s="174"/>
      <c r="E15" s="134">
        <v>68</v>
      </c>
      <c r="F15" s="103">
        <v>34</v>
      </c>
      <c r="G15" s="103">
        <v>0</v>
      </c>
      <c r="H15" s="103">
        <v>25</v>
      </c>
      <c r="I15" s="103">
        <v>1</v>
      </c>
      <c r="J15" s="103">
        <v>16.5</v>
      </c>
      <c r="K15" s="103">
        <v>150</v>
      </c>
      <c r="L15" s="103">
        <v>50</v>
      </c>
      <c r="M15" s="103">
        <v>0</v>
      </c>
      <c r="N15" s="103">
        <v>0</v>
      </c>
      <c r="O15" s="103">
        <v>0</v>
      </c>
      <c r="P15" s="104">
        <v>0</v>
      </c>
      <c r="Q15" s="188">
        <f>SUM(E15:P15)</f>
        <v>344.5</v>
      </c>
      <c r="R15" s="184"/>
      <c r="S15" s="36"/>
      <c r="T15" s="21"/>
    </row>
    <row r="16" spans="1:20">
      <c r="A16" s="161"/>
      <c r="B16" s="33"/>
      <c r="C16" s="31" t="s">
        <v>15</v>
      </c>
      <c r="D16" s="168"/>
      <c r="E16" s="136">
        <v>34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54"/>
      <c r="Q16" s="188">
        <f t="shared" ref="Q16:Q19" si="4">SUM(E16:P16)</f>
        <v>34</v>
      </c>
      <c r="R16" s="180"/>
      <c r="S16" s="13"/>
      <c r="T16" s="20"/>
    </row>
    <row r="17" spans="1:22">
      <c r="A17" s="161"/>
      <c r="B17" s="33"/>
      <c r="C17" s="31" t="s">
        <v>15</v>
      </c>
      <c r="D17" s="168"/>
      <c r="E17" s="136">
        <v>204</v>
      </c>
      <c r="F17" s="127"/>
      <c r="G17" s="127"/>
      <c r="H17" s="127"/>
      <c r="I17" s="127">
        <v>6</v>
      </c>
      <c r="J17" s="127">
        <v>99</v>
      </c>
      <c r="K17" s="127"/>
      <c r="L17" s="127"/>
      <c r="M17" s="127"/>
      <c r="N17" s="127"/>
      <c r="O17" s="127"/>
      <c r="P17" s="154"/>
      <c r="Q17" s="188">
        <f t="shared" si="4"/>
        <v>309</v>
      </c>
      <c r="R17" s="180"/>
      <c r="S17" s="13"/>
      <c r="T17" s="20"/>
    </row>
    <row r="18" spans="1:22">
      <c r="A18" s="162"/>
      <c r="B18" s="42"/>
      <c r="C18" s="42"/>
      <c r="D18" s="169"/>
      <c r="E18" s="170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71"/>
      <c r="Q18" s="188">
        <f t="shared" si="4"/>
        <v>0</v>
      </c>
      <c r="R18" s="181"/>
      <c r="S18" s="44"/>
      <c r="T18" s="45"/>
    </row>
    <row r="19" spans="1:22" ht="13.5" thickBot="1">
      <c r="A19" s="163"/>
      <c r="B19" s="32"/>
      <c r="C19" s="32"/>
      <c r="D19" s="172"/>
      <c r="E19" s="173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88">
        <f t="shared" si="4"/>
        <v>0</v>
      </c>
      <c r="R19" s="182"/>
      <c r="S19" s="23"/>
      <c r="T19" s="24"/>
    </row>
    <row r="20" spans="1:22" s="7" customFormat="1" ht="13.5" thickBot="1">
      <c r="A20" s="285" t="s">
        <v>37</v>
      </c>
      <c r="B20" s="286"/>
      <c r="C20" s="314"/>
      <c r="D20" s="130">
        <f>SUM(D15:D19)</f>
        <v>0</v>
      </c>
      <c r="E20" s="130">
        <f t="shared" ref="E20:Q20" si="5">SUM(E15:E19)</f>
        <v>306</v>
      </c>
      <c r="F20" s="130">
        <f t="shared" si="5"/>
        <v>34</v>
      </c>
      <c r="G20" s="130">
        <f t="shared" si="5"/>
        <v>0</v>
      </c>
      <c r="H20" s="130">
        <f t="shared" si="5"/>
        <v>25</v>
      </c>
      <c r="I20" s="130">
        <f t="shared" si="5"/>
        <v>7</v>
      </c>
      <c r="J20" s="130">
        <f t="shared" si="5"/>
        <v>115.5</v>
      </c>
      <c r="K20" s="130">
        <f t="shared" si="5"/>
        <v>150</v>
      </c>
      <c r="L20" s="130">
        <f t="shared" si="5"/>
        <v>50</v>
      </c>
      <c r="M20" s="130">
        <f t="shared" si="5"/>
        <v>0</v>
      </c>
      <c r="N20" s="130">
        <f t="shared" si="5"/>
        <v>0</v>
      </c>
      <c r="O20" s="130">
        <f t="shared" si="5"/>
        <v>0</v>
      </c>
      <c r="P20" s="130">
        <f t="shared" si="5"/>
        <v>0</v>
      </c>
      <c r="Q20" s="130">
        <f t="shared" si="5"/>
        <v>687.5</v>
      </c>
      <c r="R20" s="183"/>
      <c r="S20" s="25"/>
      <c r="T20" s="26"/>
    </row>
    <row r="21" spans="1:22">
      <c r="A21" s="160"/>
      <c r="B21" s="41"/>
      <c r="C21" s="177" t="s">
        <v>39</v>
      </c>
      <c r="D21" s="167"/>
      <c r="E21" s="134">
        <v>68</v>
      </c>
      <c r="F21" s="103">
        <v>34</v>
      </c>
      <c r="G21" s="103">
        <v>0</v>
      </c>
      <c r="H21" s="103">
        <v>25</v>
      </c>
      <c r="I21" s="103">
        <v>1</v>
      </c>
      <c r="J21" s="103">
        <v>16.5</v>
      </c>
      <c r="K21" s="103">
        <v>150</v>
      </c>
      <c r="L21" s="103">
        <v>50</v>
      </c>
      <c r="M21" s="103">
        <v>0</v>
      </c>
      <c r="N21" s="103">
        <v>0</v>
      </c>
      <c r="O21" s="103">
        <v>0</v>
      </c>
      <c r="P21" s="104">
        <v>0</v>
      </c>
      <c r="Q21" s="188">
        <f>SUM(E21:P21)</f>
        <v>344.5</v>
      </c>
      <c r="R21" s="179"/>
      <c r="S21" s="35"/>
      <c r="T21" s="22"/>
    </row>
    <row r="22" spans="1:22">
      <c r="A22" s="161"/>
      <c r="B22" s="33"/>
      <c r="C22" s="33" t="s">
        <v>39</v>
      </c>
      <c r="D22" s="168"/>
      <c r="E22" s="136">
        <v>34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54"/>
      <c r="Q22" s="188">
        <f t="shared" ref="Q22:Q25" si="6">SUM(E22:P22)</f>
        <v>34</v>
      </c>
      <c r="R22" s="180"/>
      <c r="S22" s="13"/>
      <c r="T22" s="20"/>
    </row>
    <row r="23" spans="1:22">
      <c r="A23" s="161"/>
      <c r="B23" s="33"/>
      <c r="C23" s="31" t="s">
        <v>39</v>
      </c>
      <c r="D23" s="168"/>
      <c r="E23" s="136">
        <v>204</v>
      </c>
      <c r="F23" s="127"/>
      <c r="G23" s="127"/>
      <c r="H23" s="127"/>
      <c r="I23" s="127">
        <v>6</v>
      </c>
      <c r="J23" s="127">
        <v>99</v>
      </c>
      <c r="K23" s="127"/>
      <c r="L23" s="127"/>
      <c r="M23" s="127"/>
      <c r="N23" s="127"/>
      <c r="O23" s="127"/>
      <c r="P23" s="154"/>
      <c r="Q23" s="188">
        <f t="shared" si="6"/>
        <v>309</v>
      </c>
      <c r="R23" s="180"/>
      <c r="S23" s="13"/>
      <c r="T23" s="20"/>
    </row>
    <row r="24" spans="1:22">
      <c r="A24" s="161"/>
      <c r="B24" s="33"/>
      <c r="C24" s="33"/>
      <c r="D24" s="168"/>
      <c r="E24" s="175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  <c r="Q24" s="188">
        <f t="shared" si="6"/>
        <v>0</v>
      </c>
      <c r="R24" s="180"/>
      <c r="S24" s="13"/>
      <c r="T24" s="20"/>
    </row>
    <row r="25" spans="1:22" ht="13.5" thickBot="1">
      <c r="A25" s="163"/>
      <c r="B25" s="32"/>
      <c r="C25" s="32"/>
      <c r="D25" s="172"/>
      <c r="E25" s="173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188">
        <f t="shared" si="6"/>
        <v>0</v>
      </c>
      <c r="R25" s="182"/>
      <c r="S25" s="23"/>
      <c r="T25" s="24"/>
    </row>
    <row r="26" spans="1:22" s="7" customFormat="1" ht="13.5" thickBot="1">
      <c r="A26" s="285" t="s">
        <v>37</v>
      </c>
      <c r="B26" s="286"/>
      <c r="C26" s="314"/>
      <c r="D26" s="130">
        <f>SUM(D21:D25)</f>
        <v>0</v>
      </c>
      <c r="E26" s="130">
        <f t="shared" ref="E26:Q26" si="7">SUM(E21:E25)</f>
        <v>306</v>
      </c>
      <c r="F26" s="130">
        <f t="shared" si="7"/>
        <v>34</v>
      </c>
      <c r="G26" s="130">
        <f t="shared" si="7"/>
        <v>0</v>
      </c>
      <c r="H26" s="130">
        <f t="shared" si="7"/>
        <v>25</v>
      </c>
      <c r="I26" s="130">
        <f t="shared" si="7"/>
        <v>7</v>
      </c>
      <c r="J26" s="130">
        <f t="shared" si="7"/>
        <v>115.5</v>
      </c>
      <c r="K26" s="130">
        <f t="shared" si="7"/>
        <v>150</v>
      </c>
      <c r="L26" s="130">
        <f t="shared" si="7"/>
        <v>50</v>
      </c>
      <c r="M26" s="130">
        <f t="shared" si="7"/>
        <v>0</v>
      </c>
      <c r="N26" s="130">
        <f t="shared" si="7"/>
        <v>0</v>
      </c>
      <c r="O26" s="130">
        <f t="shared" si="7"/>
        <v>0</v>
      </c>
      <c r="P26" s="130">
        <f t="shared" si="7"/>
        <v>0</v>
      </c>
      <c r="Q26" s="130">
        <f t="shared" si="7"/>
        <v>687.5</v>
      </c>
      <c r="R26" s="183"/>
      <c r="S26" s="25"/>
      <c r="T26" s="26"/>
    </row>
    <row r="27" spans="1:22" s="7" customFormat="1" ht="13.5" thickBot="1">
      <c r="A27" s="315" t="s">
        <v>40</v>
      </c>
      <c r="B27" s="315"/>
      <c r="C27" s="315"/>
      <c r="D27" s="176">
        <f t="shared" ref="D27:P27" si="8">SUM(D8,D14,D20,D26)</f>
        <v>0</v>
      </c>
      <c r="E27" s="176">
        <f t="shared" si="8"/>
        <v>1224</v>
      </c>
      <c r="F27" s="166">
        <f t="shared" si="8"/>
        <v>136</v>
      </c>
      <c r="G27" s="166">
        <f t="shared" si="8"/>
        <v>0</v>
      </c>
      <c r="H27" s="166">
        <f t="shared" si="8"/>
        <v>100</v>
      </c>
      <c r="I27" s="166">
        <f t="shared" si="8"/>
        <v>28</v>
      </c>
      <c r="J27" s="166">
        <f t="shared" si="8"/>
        <v>462</v>
      </c>
      <c r="K27" s="166">
        <f t="shared" si="8"/>
        <v>600</v>
      </c>
      <c r="L27" s="166">
        <f t="shared" si="8"/>
        <v>200</v>
      </c>
      <c r="M27" s="166">
        <f t="shared" si="8"/>
        <v>0</v>
      </c>
      <c r="N27" s="166">
        <f t="shared" si="8"/>
        <v>0</v>
      </c>
      <c r="O27" s="166">
        <f t="shared" si="8"/>
        <v>0</v>
      </c>
      <c r="P27" s="166">
        <f t="shared" si="8"/>
        <v>0</v>
      </c>
      <c r="Q27" s="166">
        <f>SUM(E27:P27)</f>
        <v>2750</v>
      </c>
      <c r="R27" s="185"/>
      <c r="S27" s="28"/>
      <c r="T27" s="29"/>
    </row>
    <row r="29" spans="1:22" s="50" customFormat="1">
      <c r="A29" s="223" t="s">
        <v>107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5"/>
      <c r="M29" s="224"/>
      <c r="N29" s="224"/>
      <c r="O29" s="224"/>
      <c r="P29" s="224"/>
      <c r="Q29" s="224"/>
      <c r="R29" s="224"/>
      <c r="S29" s="224"/>
      <c r="T29" s="224"/>
      <c r="U29" s="224"/>
      <c r="V29" s="224"/>
    </row>
    <row r="30" spans="1:22">
      <c r="H30" s="2"/>
    </row>
    <row r="31" spans="1:22">
      <c r="H31" s="2"/>
    </row>
  </sheetData>
  <mergeCells count="8">
    <mergeCell ref="A29:K29"/>
    <mergeCell ref="L29:V29"/>
    <mergeCell ref="A27:C27"/>
    <mergeCell ref="A1:S1"/>
    <mergeCell ref="A8:C8"/>
    <mergeCell ref="A14:C14"/>
    <mergeCell ref="A20:C20"/>
    <mergeCell ref="A26:C2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r:id="rId1"/>
  <headerFooter alignWithMargins="0"/>
  <ignoredErrors>
    <ignoredError sqref="Q3 Q10 Q22" formulaRange="1"/>
    <ignoredError sqref="Q14 Q20 Q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Форма Расчет уч.нагр. кафедры</vt:lpstr>
      <vt:lpstr>Пример 1 Расчет уч.нагр. каф.</vt:lpstr>
      <vt:lpstr>Пример 2 Расчет уч.нагр. каф.</vt:lpstr>
      <vt:lpstr>Сведения о план. нагрузке</vt:lpstr>
      <vt:lpstr>Пример Сведения о план. нагруз.</vt:lpstr>
      <vt:lpstr>Распред. уч. нагр. кафедры</vt:lpstr>
      <vt:lpstr>Пример Распред. уч. нагр. каф </vt:lpstr>
      <vt:lpstr>Отчет </vt:lpstr>
      <vt:lpstr>Пример Отчет</vt:lpstr>
      <vt:lpstr>Лист1</vt:lpstr>
    </vt:vector>
  </TitlesOfParts>
  <Company>Волгу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2018-01-10T11:32:36Z</cp:lastPrinted>
  <dcterms:created xsi:type="dcterms:W3CDTF">2015-09-03T12:28:26Z</dcterms:created>
  <dcterms:modified xsi:type="dcterms:W3CDTF">2018-06-25T08:59:36Z</dcterms:modified>
</cp:coreProperties>
</file>